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hidePivotFieldList="1" defaultThemeVersion="166925"/>
  <mc:AlternateContent xmlns:mc="http://schemas.openxmlformats.org/markup-compatibility/2006">
    <mc:Choice Requires="x15">
      <x15ac:absPath xmlns:x15ac="http://schemas.microsoft.com/office/spreadsheetml/2010/11/ac" url="C:\Users\Maria Camila\Desktop\INFORME CONCEJO DISTRITAL 2023\OCTUBRE\ANEXOS\"/>
    </mc:Choice>
  </mc:AlternateContent>
  <xr:revisionPtr revIDLastSave="0" documentId="13_ncr:1_{01232D42-BEDA-4767-BF6F-84F692909E40}" xr6:coauthVersionLast="47" xr6:coauthVersionMax="47" xr10:uidLastSave="{00000000-0000-0000-0000-000000000000}"/>
  <bookViews>
    <workbookView xWindow="-120" yWindow="-120" windowWidth="20730" windowHeight="11040" xr2:uid="{AE6F7E45-E088-4594-9C34-0C112A0D2CF7}"/>
  </bookViews>
  <sheets>
    <sheet name="BYS" sheetId="21" r:id="rId1"/>
    <sheet name="OPS" sheetId="24" r:id="rId2"/>
    <sheet name="ACUERDO 003 DE 2021" sheetId="20" r:id="rId3"/>
    <sheet name="CONCEJO PROPOSICIÓN No. 047" sheetId="22" state="hidden" r:id="rId4"/>
    <sheet name="Hoja1" sheetId="4" state="hidden" r:id="rId5"/>
    <sheet name="Hoja2" sheetId="5" state="hidden" r:id="rId6"/>
  </sheets>
  <definedNames>
    <definedName name="_xlnm._FilterDatabase" localSheetId="5" hidden="1">Hoja2!$A$1:$B$202</definedName>
    <definedName name="_xlnm._FilterDatabase" localSheetId="1" hidden="1">OPS!$A$2:$AU$424</definedName>
  </definedNames>
  <calcPr calcId="191029"/>
  <pivotCaches>
    <pivotCache cacheId="0"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1" i="21" l="1"/>
  <c r="I74" i="21"/>
  <c r="I93" i="21" s="1"/>
  <c r="I91" i="21"/>
  <c r="I85" i="21"/>
  <c r="F64" i="21"/>
  <c r="G22" i="20" l="1"/>
  <c r="F22" i="20"/>
  <c r="H64" i="21"/>
  <c r="E51" i="21"/>
  <c r="E48" i="21"/>
  <c r="G64" i="21"/>
  <c r="E49" i="21"/>
  <c r="E52" i="21"/>
  <c r="E61" i="21"/>
  <c r="E60" i="21"/>
  <c r="D63" i="21"/>
  <c r="E50" i="21"/>
  <c r="G63" i="21"/>
  <c r="H63" i="21"/>
  <c r="F63" i="21"/>
  <c r="E62" i="21"/>
  <c r="E53" i="21"/>
  <c r="E63" i="21" l="1"/>
  <c r="G42" i="21"/>
  <c r="H94" i="21" s="1"/>
  <c r="G65" i="21" l="1"/>
  <c r="H65" i="21"/>
  <c r="F65" i="21"/>
  <c r="K424" i="24"/>
  <c r="N421" i="24"/>
  <c r="N422" i="24"/>
  <c r="N423" i="24"/>
  <c r="AD424" i="24"/>
  <c r="Z424" i="24"/>
  <c r="N420" i="24"/>
  <c r="N419" i="24"/>
  <c r="N418" i="24"/>
  <c r="N417" i="24"/>
  <c r="N416" i="24"/>
  <c r="N415" i="24"/>
  <c r="N414" i="24"/>
  <c r="N413" i="24"/>
  <c r="N412" i="24"/>
  <c r="N411" i="24"/>
  <c r="N410" i="24"/>
  <c r="N409" i="24"/>
  <c r="N408" i="24"/>
  <c r="N407" i="24"/>
  <c r="N406" i="24"/>
  <c r="N405" i="24"/>
  <c r="N404" i="24"/>
  <c r="N403" i="24"/>
  <c r="N402" i="24"/>
  <c r="N401" i="24"/>
  <c r="N400" i="24"/>
  <c r="N399" i="24"/>
  <c r="N398" i="24"/>
  <c r="N397" i="24"/>
  <c r="N396" i="24"/>
  <c r="N395" i="24"/>
  <c r="N394" i="24"/>
  <c r="N393" i="24"/>
  <c r="N392" i="24"/>
  <c r="N391" i="24"/>
  <c r="N390" i="24"/>
  <c r="N389" i="24"/>
  <c r="N388" i="24"/>
  <c r="N387" i="24"/>
  <c r="N386" i="24"/>
  <c r="N385" i="24"/>
  <c r="N384" i="24"/>
  <c r="N383" i="24"/>
  <c r="N382" i="24"/>
  <c r="N381" i="24"/>
  <c r="R380" i="24"/>
  <c r="Q380" i="24"/>
  <c r="R379" i="24"/>
  <c r="Q379" i="24"/>
  <c r="J379" i="24"/>
  <c r="R378" i="24"/>
  <c r="Q378" i="24"/>
  <c r="J378" i="24"/>
  <c r="R377" i="24"/>
  <c r="Q377" i="24"/>
  <c r="R376" i="24"/>
  <c r="Q376" i="24"/>
  <c r="R375" i="24"/>
  <c r="Q375" i="24"/>
  <c r="R374" i="24"/>
  <c r="Q374" i="24"/>
  <c r="R373" i="24"/>
  <c r="Q373" i="24"/>
  <c r="R372" i="24"/>
  <c r="Q372" i="24"/>
  <c r="R371" i="24"/>
  <c r="Q371" i="24"/>
  <c r="R370" i="24"/>
  <c r="Q370" i="24"/>
  <c r="R369" i="24"/>
  <c r="Q369" i="24"/>
  <c r="R368" i="24"/>
  <c r="Q368" i="24"/>
  <c r="R367" i="24"/>
  <c r="Q367" i="24"/>
  <c r="R366" i="24"/>
  <c r="Q366" i="24"/>
  <c r="R365" i="24"/>
  <c r="Q365" i="24"/>
  <c r="R364" i="24"/>
  <c r="Q364" i="24"/>
  <c r="R363" i="24"/>
  <c r="Q363" i="24"/>
  <c r="R362" i="24"/>
  <c r="Q362" i="24"/>
  <c r="R361" i="24"/>
  <c r="Q361" i="24"/>
  <c r="R360" i="24"/>
  <c r="Q360" i="24"/>
  <c r="R359" i="24"/>
  <c r="Q359" i="24"/>
  <c r="R358" i="24"/>
  <c r="Q358" i="24"/>
  <c r="R357" i="24"/>
  <c r="Q357" i="24"/>
  <c r="R356" i="24"/>
  <c r="Q356" i="24"/>
  <c r="R355" i="24"/>
  <c r="Q355" i="24"/>
  <c r="R354" i="24"/>
  <c r="Q354" i="24"/>
  <c r="R353" i="24"/>
  <c r="Q353" i="24"/>
  <c r="R352" i="24"/>
  <c r="Q352" i="24"/>
  <c r="R351" i="24"/>
  <c r="Q351" i="24"/>
  <c r="R350" i="24"/>
  <c r="Q350" i="24"/>
  <c r="R349" i="24"/>
  <c r="Q349" i="24"/>
  <c r="R348" i="24"/>
  <c r="Q348" i="24"/>
  <c r="R347" i="24"/>
  <c r="Q347" i="24"/>
  <c r="R346" i="24"/>
  <c r="Q346" i="24"/>
  <c r="R345" i="24"/>
  <c r="Q345" i="24"/>
  <c r="R344" i="24"/>
  <c r="Q344" i="24"/>
  <c r="R343" i="24"/>
  <c r="Q343" i="24"/>
  <c r="R342" i="24"/>
  <c r="Q342" i="24"/>
  <c r="R341" i="24"/>
  <c r="Q341" i="24"/>
  <c r="R340" i="24"/>
  <c r="Q340" i="24"/>
  <c r="R339" i="24"/>
  <c r="Q339" i="24"/>
  <c r="R338" i="24"/>
  <c r="Q338" i="24"/>
  <c r="R337" i="24"/>
  <c r="Q337" i="24"/>
  <c r="R336" i="24"/>
  <c r="Q336" i="24"/>
  <c r="R335" i="24"/>
  <c r="Q335" i="24"/>
  <c r="R334" i="24"/>
  <c r="Q334" i="24"/>
  <c r="R333" i="24"/>
  <c r="Q333" i="24"/>
  <c r="R332" i="24"/>
  <c r="Q332" i="24"/>
  <c r="R331" i="24"/>
  <c r="Q331" i="24"/>
  <c r="R330" i="24"/>
  <c r="Q330" i="24"/>
  <c r="R329" i="24"/>
  <c r="Q329" i="24"/>
  <c r="R328" i="24"/>
  <c r="Q328" i="24"/>
  <c r="R327" i="24"/>
  <c r="Q327" i="24"/>
  <c r="R326" i="24"/>
  <c r="Q326" i="24"/>
  <c r="R325" i="24"/>
  <c r="Q325" i="24"/>
  <c r="R324" i="24"/>
  <c r="Q324" i="24"/>
  <c r="R323" i="24"/>
  <c r="Q323" i="24"/>
  <c r="R322" i="24"/>
  <c r="Q322" i="24"/>
  <c r="R321" i="24"/>
  <c r="Q321" i="24"/>
  <c r="R320" i="24"/>
  <c r="Q320" i="24"/>
  <c r="R319" i="24"/>
  <c r="Q319" i="24"/>
  <c r="R318" i="24"/>
  <c r="Q318" i="24"/>
  <c r="R317" i="24"/>
  <c r="Q317" i="24"/>
  <c r="R316" i="24"/>
  <c r="Q316" i="24"/>
  <c r="R315" i="24"/>
  <c r="Q315" i="24"/>
  <c r="R314" i="24"/>
  <c r="Q314" i="24"/>
  <c r="R313" i="24"/>
  <c r="Q313" i="24"/>
  <c r="R312" i="24"/>
  <c r="Q312" i="24"/>
  <c r="R311" i="24"/>
  <c r="Q311" i="24"/>
  <c r="R310" i="24"/>
  <c r="Q310" i="24"/>
  <c r="R309" i="24"/>
  <c r="Q309" i="24"/>
  <c r="R308" i="24"/>
  <c r="Q308" i="24"/>
  <c r="R307" i="24"/>
  <c r="Q307" i="24"/>
  <c r="R306" i="24"/>
  <c r="Q306" i="24"/>
  <c r="R305" i="24"/>
  <c r="Q305" i="24"/>
  <c r="R304" i="24"/>
  <c r="Q304" i="24"/>
  <c r="R303" i="24"/>
  <c r="Q303" i="24"/>
  <c r="R302" i="24"/>
  <c r="Q302" i="24"/>
  <c r="R301" i="24"/>
  <c r="Q301" i="24"/>
  <c r="R300" i="24"/>
  <c r="Q300" i="24"/>
  <c r="R299" i="24"/>
  <c r="Q299" i="24"/>
  <c r="R298" i="24"/>
  <c r="Q298" i="24"/>
  <c r="R297" i="24"/>
  <c r="Q297" i="24"/>
  <c r="R296" i="24"/>
  <c r="Q296" i="24"/>
  <c r="R295" i="24"/>
  <c r="Q295" i="24"/>
  <c r="R294" i="24"/>
  <c r="Q294" i="24"/>
  <c r="R293" i="24"/>
  <c r="Q293" i="24"/>
  <c r="R292" i="24"/>
  <c r="Q292" i="24"/>
  <c r="R291" i="24"/>
  <c r="Q291" i="24"/>
  <c r="R290" i="24"/>
  <c r="Q290" i="24"/>
  <c r="R289" i="24"/>
  <c r="Q289" i="24"/>
  <c r="R288" i="24"/>
  <c r="Q288" i="24"/>
  <c r="R287" i="24"/>
  <c r="Q287" i="24"/>
  <c r="R286" i="24"/>
  <c r="Q286" i="24"/>
  <c r="R285" i="24"/>
  <c r="Q285" i="24"/>
  <c r="R284" i="24"/>
  <c r="Q284" i="24"/>
  <c r="R283" i="24"/>
  <c r="Q283" i="24"/>
  <c r="R282" i="24"/>
  <c r="Q282" i="24"/>
  <c r="R281" i="24"/>
  <c r="Q281" i="24"/>
  <c r="R280" i="24"/>
  <c r="Q280" i="24"/>
  <c r="R279" i="24"/>
  <c r="Q279" i="24"/>
  <c r="R278" i="24"/>
  <c r="Q278" i="24"/>
  <c r="R277" i="24"/>
  <c r="Q277" i="24"/>
  <c r="R276" i="24"/>
  <c r="Q276" i="24"/>
  <c r="R275" i="24"/>
  <c r="Q275" i="24"/>
  <c r="R274" i="24"/>
  <c r="Q274" i="24"/>
  <c r="R273" i="24"/>
  <c r="Q273" i="24"/>
  <c r="R272" i="24"/>
  <c r="Q272" i="24"/>
  <c r="R271" i="24"/>
  <c r="Q271" i="24"/>
  <c r="R270" i="24"/>
  <c r="Q270" i="24"/>
  <c r="R269" i="24"/>
  <c r="Q269" i="24"/>
  <c r="R268" i="24"/>
  <c r="Q268" i="24"/>
  <c r="R267" i="24"/>
  <c r="Q267" i="24"/>
  <c r="R266" i="24"/>
  <c r="Q266" i="24"/>
  <c r="R265" i="24"/>
  <c r="Q265" i="24"/>
  <c r="R264" i="24"/>
  <c r="Q264" i="24"/>
  <c r="R263" i="24"/>
  <c r="Q263" i="24"/>
  <c r="R262" i="24"/>
  <c r="Q262" i="24"/>
  <c r="R261" i="24"/>
  <c r="Q261" i="24"/>
  <c r="R260" i="24"/>
  <c r="Q260" i="24"/>
  <c r="R259" i="24"/>
  <c r="Q259" i="24"/>
  <c r="R258" i="24"/>
  <c r="Q258" i="24"/>
  <c r="R257" i="24"/>
  <c r="Q257" i="24"/>
  <c r="R256" i="24"/>
  <c r="Q256" i="24"/>
  <c r="R255" i="24"/>
  <c r="Q255" i="24"/>
  <c r="R254" i="24"/>
  <c r="Q254" i="24"/>
  <c r="R253" i="24"/>
  <c r="Q253" i="24"/>
  <c r="R252" i="24"/>
  <c r="Q252" i="24"/>
  <c r="R251" i="24"/>
  <c r="Q251" i="24"/>
  <c r="R250" i="24"/>
  <c r="Q250" i="24"/>
  <c r="R249" i="24"/>
  <c r="Q249" i="24"/>
  <c r="R248" i="24"/>
  <c r="Q248" i="24"/>
  <c r="R247" i="24"/>
  <c r="Q247" i="24"/>
  <c r="R246" i="24"/>
  <c r="Q246" i="24"/>
  <c r="R245" i="24"/>
  <c r="Q245" i="24"/>
  <c r="R244" i="24"/>
  <c r="Q244" i="24"/>
  <c r="R243" i="24"/>
  <c r="Q243" i="24"/>
  <c r="R242" i="24"/>
  <c r="Q242" i="24"/>
  <c r="R241" i="24"/>
  <c r="Q241" i="24"/>
  <c r="R240" i="24"/>
  <c r="Q240" i="24"/>
  <c r="R239" i="24"/>
  <c r="Q239" i="24"/>
  <c r="R238" i="24"/>
  <c r="Q238" i="24"/>
  <c r="R237" i="24"/>
  <c r="Q237" i="24"/>
  <c r="R236" i="24"/>
  <c r="Q236" i="24"/>
  <c r="R235" i="24"/>
  <c r="Q235" i="24"/>
  <c r="R234" i="24"/>
  <c r="Q234" i="24"/>
  <c r="R233" i="24"/>
  <c r="Q233" i="24"/>
  <c r="R232" i="24"/>
  <c r="Q232" i="24"/>
  <c r="R231" i="24"/>
  <c r="Q231" i="24"/>
  <c r="R230" i="24"/>
  <c r="Q230" i="24"/>
  <c r="R229" i="24"/>
  <c r="Q229" i="24"/>
  <c r="R228" i="24"/>
  <c r="Q228" i="24"/>
  <c r="R227" i="24"/>
  <c r="Q227" i="24"/>
  <c r="R226" i="24"/>
  <c r="Q226" i="24"/>
  <c r="R225" i="24"/>
  <c r="Q225" i="24"/>
  <c r="R224" i="24"/>
  <c r="Q224" i="24"/>
  <c r="R223" i="24"/>
  <c r="Q223" i="24"/>
  <c r="R222" i="24"/>
  <c r="Q222" i="24"/>
  <c r="R221" i="24"/>
  <c r="Q221" i="24"/>
  <c r="R220" i="24"/>
  <c r="Q220" i="24"/>
  <c r="R219" i="24"/>
  <c r="Q219" i="24"/>
  <c r="R218" i="24"/>
  <c r="Q218" i="24"/>
  <c r="R217" i="24"/>
  <c r="Q217" i="24"/>
  <c r="R216" i="24"/>
  <c r="Q216" i="24"/>
  <c r="R215" i="24"/>
  <c r="Q215" i="24"/>
  <c r="R214" i="24"/>
  <c r="Q214" i="24"/>
  <c r="R213" i="24"/>
  <c r="Q213" i="24"/>
  <c r="R212" i="24"/>
  <c r="Q212" i="24"/>
  <c r="R211" i="24"/>
  <c r="Q211" i="24"/>
  <c r="R210" i="24"/>
  <c r="Q210" i="24"/>
  <c r="R209" i="24"/>
  <c r="Q209" i="24"/>
  <c r="R208" i="24"/>
  <c r="Q208" i="24"/>
  <c r="R207" i="24"/>
  <c r="Q207" i="24"/>
  <c r="R206" i="24"/>
  <c r="Q206" i="24"/>
  <c r="R205" i="24"/>
  <c r="Q205" i="24"/>
  <c r="R204" i="24"/>
  <c r="Q204" i="24"/>
  <c r="R203" i="24"/>
  <c r="Q203" i="24"/>
  <c r="R202" i="24"/>
  <c r="Q202" i="24"/>
  <c r="R201" i="24"/>
  <c r="Q201" i="24"/>
  <c r="R200" i="24"/>
  <c r="Q200" i="24"/>
  <c r="R199" i="24"/>
  <c r="Q199" i="24"/>
  <c r="R198" i="24"/>
  <c r="Q198" i="24"/>
  <c r="R197" i="24"/>
  <c r="Q197" i="24"/>
  <c r="R196" i="24"/>
  <c r="Q196" i="24"/>
  <c r="R195" i="24"/>
  <c r="Q195" i="24"/>
  <c r="R194" i="24"/>
  <c r="Q194" i="24"/>
  <c r="R193" i="24"/>
  <c r="Q193" i="24"/>
  <c r="R192" i="24"/>
  <c r="Q192" i="24"/>
  <c r="R191" i="24"/>
  <c r="Q191" i="24"/>
  <c r="R190" i="24"/>
  <c r="Q190" i="24"/>
  <c r="R189" i="24"/>
  <c r="Q189" i="24"/>
  <c r="R188" i="24"/>
  <c r="Q188" i="24"/>
  <c r="R187" i="24"/>
  <c r="Q187" i="24"/>
  <c r="R186" i="24"/>
  <c r="Q186" i="24"/>
  <c r="R185" i="24"/>
  <c r="Q185" i="24"/>
  <c r="R184" i="24"/>
  <c r="Q184" i="24"/>
  <c r="R183" i="24"/>
  <c r="Q183" i="24"/>
  <c r="R182" i="24"/>
  <c r="Q182" i="24"/>
  <c r="R181" i="24"/>
  <c r="Q181" i="24"/>
  <c r="R180" i="24"/>
  <c r="Q180" i="24"/>
  <c r="R179" i="24"/>
  <c r="Q179" i="24"/>
  <c r="R178" i="24"/>
  <c r="Q178" i="24"/>
  <c r="R177" i="24"/>
  <c r="Q177" i="24"/>
  <c r="R176" i="24"/>
  <c r="Q176" i="24"/>
  <c r="R175" i="24"/>
  <c r="Q175" i="24"/>
  <c r="R174" i="24"/>
  <c r="Q174" i="24"/>
  <c r="R173" i="24"/>
  <c r="Q173" i="24"/>
  <c r="R172" i="24"/>
  <c r="Q172" i="24"/>
  <c r="R171" i="24"/>
  <c r="Q171" i="24"/>
  <c r="R170" i="24"/>
  <c r="Q170" i="24"/>
  <c r="R169" i="24"/>
  <c r="Q169" i="24"/>
  <c r="R168" i="24"/>
  <c r="Q168" i="24"/>
  <c r="R167" i="24"/>
  <c r="Q167" i="24"/>
  <c r="R166" i="24"/>
  <c r="Q166" i="24"/>
  <c r="R165" i="24"/>
  <c r="Q165" i="24"/>
  <c r="R164" i="24"/>
  <c r="Q164" i="24"/>
  <c r="R163" i="24"/>
  <c r="Q163" i="24"/>
  <c r="R162" i="24"/>
  <c r="Q162" i="24"/>
  <c r="R161" i="24"/>
  <c r="Q161" i="24"/>
  <c r="R160" i="24"/>
  <c r="Q160" i="24"/>
  <c r="R159" i="24"/>
  <c r="Q159" i="24"/>
  <c r="R158" i="24"/>
  <c r="Q158" i="24"/>
  <c r="R157" i="24"/>
  <c r="Q157" i="24"/>
  <c r="R156" i="24"/>
  <c r="Q156" i="24"/>
  <c r="R155" i="24"/>
  <c r="Q155" i="24"/>
  <c r="R154" i="24"/>
  <c r="Q154" i="24"/>
  <c r="R153" i="24"/>
  <c r="Q153" i="24"/>
  <c r="R152" i="24"/>
  <c r="Q152" i="24"/>
  <c r="R151" i="24"/>
  <c r="Q151" i="24"/>
  <c r="R150" i="24"/>
  <c r="Q150" i="24"/>
  <c r="R149" i="24"/>
  <c r="Q149" i="24"/>
  <c r="R148" i="24"/>
  <c r="Q148" i="24"/>
  <c r="R147" i="24"/>
  <c r="Q147" i="24"/>
  <c r="R146" i="24"/>
  <c r="Q146" i="24"/>
  <c r="R145" i="24"/>
  <c r="Q145" i="24"/>
  <c r="R144" i="24"/>
  <c r="Q144" i="24"/>
  <c r="R143" i="24"/>
  <c r="Q143" i="24"/>
  <c r="R142" i="24"/>
  <c r="Q142" i="24"/>
  <c r="R141" i="24"/>
  <c r="Q141" i="24"/>
  <c r="R140" i="24"/>
  <c r="Q140" i="24"/>
  <c r="R139" i="24"/>
  <c r="Q139" i="24"/>
  <c r="R138" i="24"/>
  <c r="Q138" i="24"/>
  <c r="R137" i="24"/>
  <c r="Q137" i="24"/>
  <c r="R136" i="24"/>
  <c r="Q136" i="24"/>
  <c r="R135" i="24"/>
  <c r="Q135" i="24"/>
  <c r="R134" i="24"/>
  <c r="Q134" i="24"/>
  <c r="R133" i="24"/>
  <c r="Q133" i="24"/>
  <c r="R132" i="24"/>
  <c r="Q132" i="24"/>
  <c r="R131" i="24"/>
  <c r="Q131" i="24"/>
  <c r="R130" i="24"/>
  <c r="Q130" i="24"/>
  <c r="R129" i="24"/>
  <c r="Q129" i="24"/>
  <c r="R128" i="24"/>
  <c r="Q128" i="24"/>
  <c r="R127" i="24"/>
  <c r="Q127" i="24"/>
  <c r="R126" i="24"/>
  <c r="Q126" i="24"/>
  <c r="R125" i="24"/>
  <c r="Q125" i="24"/>
  <c r="R124" i="24"/>
  <c r="Q124" i="24"/>
  <c r="R123" i="24"/>
  <c r="Q123" i="24"/>
  <c r="R122" i="24"/>
  <c r="Q122" i="24"/>
  <c r="R121" i="24"/>
  <c r="Q121" i="24"/>
  <c r="R120" i="24"/>
  <c r="Q120" i="24"/>
  <c r="R119" i="24"/>
  <c r="Q119" i="24"/>
  <c r="R118" i="24"/>
  <c r="Q118" i="24"/>
  <c r="R117" i="24"/>
  <c r="Q117" i="24"/>
  <c r="R116" i="24"/>
  <c r="Q116" i="24"/>
  <c r="R115" i="24"/>
  <c r="Q115" i="24"/>
  <c r="R114" i="24"/>
  <c r="Q114" i="24"/>
  <c r="R113" i="24"/>
  <c r="Q113" i="24"/>
  <c r="R112" i="24"/>
  <c r="Q112" i="24"/>
  <c r="R111" i="24"/>
  <c r="Q111" i="24"/>
  <c r="R110" i="24"/>
  <c r="Q110" i="24"/>
  <c r="R109" i="24"/>
  <c r="Q109" i="24"/>
  <c r="R108" i="24"/>
  <c r="Q108" i="24"/>
  <c r="R107" i="24"/>
  <c r="Q107" i="24"/>
  <c r="R106" i="24"/>
  <c r="Q106" i="24"/>
  <c r="R105" i="24"/>
  <c r="Q105" i="24"/>
  <c r="R104" i="24"/>
  <c r="Q104" i="24"/>
  <c r="R103" i="24"/>
  <c r="Q103" i="24"/>
  <c r="R102" i="24"/>
  <c r="Q102" i="24"/>
  <c r="R101" i="24"/>
  <c r="Q101" i="24"/>
  <c r="R100" i="24"/>
  <c r="Q100" i="24"/>
  <c r="R99" i="24"/>
  <c r="Q99" i="24"/>
  <c r="R98" i="24"/>
  <c r="Q98" i="24"/>
  <c r="R97" i="24"/>
  <c r="Q97" i="24"/>
  <c r="R96" i="24"/>
  <c r="Q96" i="24"/>
  <c r="R95" i="24"/>
  <c r="Q95" i="24"/>
  <c r="R94" i="24"/>
  <c r="Q94" i="24"/>
  <c r="R93" i="24"/>
  <c r="Q93" i="24"/>
  <c r="R92" i="24"/>
  <c r="Q92" i="24"/>
  <c r="R91" i="24"/>
  <c r="Q91" i="24"/>
  <c r="R90" i="24"/>
  <c r="Q90" i="24"/>
  <c r="R89" i="24"/>
  <c r="Q89" i="24"/>
  <c r="R88" i="24"/>
  <c r="Q88" i="24"/>
  <c r="R87" i="24"/>
  <c r="Q87" i="24"/>
  <c r="R86" i="24"/>
  <c r="Q86" i="24"/>
  <c r="R85" i="24"/>
  <c r="Q85" i="24"/>
  <c r="R84" i="24"/>
  <c r="Q84" i="24"/>
  <c r="R83" i="24"/>
  <c r="Q83" i="24"/>
  <c r="R82" i="24"/>
  <c r="Q82" i="24"/>
  <c r="R81" i="24"/>
  <c r="Q81" i="24"/>
  <c r="R80" i="24"/>
  <c r="Q80" i="24"/>
  <c r="R79" i="24"/>
  <c r="Q79" i="24"/>
  <c r="R78" i="24"/>
  <c r="Q78" i="24"/>
  <c r="R77" i="24"/>
  <c r="Q77" i="24"/>
  <c r="R76" i="24"/>
  <c r="Q76" i="24"/>
  <c r="R75" i="24"/>
  <c r="Q75" i="24"/>
  <c r="R74" i="24"/>
  <c r="Q74" i="24"/>
  <c r="R73" i="24"/>
  <c r="Q73" i="24"/>
  <c r="R72" i="24"/>
  <c r="Q72" i="24"/>
  <c r="R71" i="24"/>
  <c r="Q71" i="24"/>
  <c r="R70" i="24"/>
  <c r="Q70" i="24"/>
  <c r="R69" i="24"/>
  <c r="Q69" i="24"/>
  <c r="R68" i="24"/>
  <c r="Q68" i="24"/>
  <c r="R67" i="24"/>
  <c r="Q67" i="24"/>
  <c r="R66" i="24"/>
  <c r="Q66" i="24"/>
  <c r="N66" i="24"/>
  <c r="R65" i="24"/>
  <c r="Q65" i="24"/>
  <c r="R64" i="24"/>
  <c r="Q64" i="24"/>
  <c r="R63" i="24"/>
  <c r="Q63" i="24"/>
  <c r="R62" i="24"/>
  <c r="Q62" i="24"/>
  <c r="R61" i="24"/>
  <c r="Q61" i="24"/>
  <c r="R60" i="24"/>
  <c r="Q60" i="24"/>
  <c r="R59" i="24"/>
  <c r="Q59" i="24"/>
  <c r="R58" i="24"/>
  <c r="Q58" i="24"/>
  <c r="R57" i="24"/>
  <c r="Q57" i="24"/>
  <c r="R56" i="24"/>
  <c r="Q56" i="24"/>
  <c r="R55" i="24"/>
  <c r="Q55" i="24"/>
  <c r="R54" i="24"/>
  <c r="Q54" i="24"/>
  <c r="R53" i="24"/>
  <c r="Q53" i="24"/>
  <c r="R52" i="24"/>
  <c r="Q52" i="24"/>
  <c r="R51" i="24"/>
  <c r="Q51" i="24"/>
  <c r="R50" i="24"/>
  <c r="Q50" i="24"/>
  <c r="R49" i="24"/>
  <c r="Q49" i="24"/>
  <c r="R48" i="24"/>
  <c r="Q48" i="24"/>
  <c r="R47" i="24"/>
  <c r="Q47" i="24"/>
  <c r="R46" i="24"/>
  <c r="Q46" i="24"/>
  <c r="R45" i="24"/>
  <c r="Q45" i="24"/>
  <c r="R44" i="24"/>
  <c r="Q44" i="24"/>
  <c r="R43" i="24"/>
  <c r="Q43" i="24"/>
  <c r="R42" i="24"/>
  <c r="Q42" i="24"/>
  <c r="R41" i="24"/>
  <c r="Q41" i="24"/>
  <c r="R40" i="24"/>
  <c r="Q40" i="24"/>
  <c r="R39" i="24"/>
  <c r="Q39" i="24"/>
  <c r="R38" i="24"/>
  <c r="Q38" i="24"/>
  <c r="R37" i="24"/>
  <c r="Q37" i="24"/>
  <c r="R36" i="24"/>
  <c r="Q36" i="24"/>
  <c r="R35" i="24"/>
  <c r="Q35" i="24"/>
  <c r="R34" i="24"/>
  <c r="Q34" i="24"/>
  <c r="R33" i="24"/>
  <c r="Q33" i="24"/>
  <c r="R32" i="24"/>
  <c r="Q32" i="24"/>
  <c r="R31" i="24"/>
  <c r="Q31" i="24"/>
  <c r="R30" i="24"/>
  <c r="Q30" i="24"/>
  <c r="R29" i="24"/>
  <c r="Q29" i="24"/>
  <c r="R28" i="24"/>
  <c r="Q28" i="24"/>
  <c r="R27" i="24"/>
  <c r="Q27" i="24"/>
  <c r="R26" i="24"/>
  <c r="Q26" i="24"/>
  <c r="R25" i="24"/>
  <c r="Q25" i="24"/>
  <c r="R24" i="24"/>
  <c r="Q24" i="24"/>
  <c r="R23" i="24"/>
  <c r="Q23" i="24"/>
  <c r="R22" i="24"/>
  <c r="Q22" i="24"/>
  <c r="R21" i="24"/>
  <c r="Q21" i="24"/>
  <c r="R20" i="24"/>
  <c r="Q20" i="24"/>
  <c r="R19" i="24"/>
  <c r="Q19" i="24"/>
  <c r="R18" i="24"/>
  <c r="Q18" i="24"/>
  <c r="R17" i="24"/>
  <c r="Q17" i="24"/>
  <c r="R16" i="24"/>
  <c r="Q16" i="24"/>
  <c r="R15" i="24"/>
  <c r="Q15" i="24"/>
  <c r="R14" i="24"/>
  <c r="Q14" i="24"/>
  <c r="R13" i="24"/>
  <c r="Q13" i="24"/>
  <c r="R12" i="24"/>
  <c r="Q12" i="24"/>
  <c r="R11" i="24"/>
  <c r="Q11" i="24"/>
  <c r="R10" i="24"/>
  <c r="Q10" i="24"/>
  <c r="R9" i="24"/>
  <c r="Q9" i="24"/>
  <c r="R8" i="24"/>
  <c r="Q8" i="24"/>
  <c r="N8" i="24"/>
  <c r="R7" i="24"/>
  <c r="Q7" i="24"/>
  <c r="R6" i="24"/>
  <c r="Q6" i="24"/>
  <c r="R5" i="24"/>
  <c r="Q5" i="24"/>
  <c r="R4" i="24"/>
  <c r="Q4" i="24"/>
  <c r="R3" i="24"/>
  <c r="Q3" i="24"/>
  <c r="T10" i="21" l="1"/>
  <c r="O5" i="22"/>
  <c r="O6" i="22"/>
  <c r="O7" i="22"/>
  <c r="O8" i="22"/>
  <c r="O9" i="22"/>
  <c r="O10" i="22"/>
  <c r="O11" i="22"/>
  <c r="O12" i="22"/>
  <c r="O13" i="22"/>
  <c r="O14" i="22"/>
  <c r="O15" i="22"/>
  <c r="O16" i="22"/>
  <c r="O17" i="22"/>
  <c r="O18" i="22"/>
  <c r="O19" i="22"/>
  <c r="O20" i="22"/>
  <c r="O21" i="22"/>
  <c r="O22" i="22"/>
  <c r="O23" i="22"/>
  <c r="O24" i="22"/>
  <c r="O25" i="22"/>
  <c r="O4" i="22"/>
  <c r="T26" i="2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EBAB5D2-2ED3-415C-937A-5CAD5B343C12}" keepAlive="1" name="Consulta - Hoja1" description="Conexión a la consulta 'Hoja1' en el libro." type="5" refreshedVersion="0" background="1">
    <dbPr connection="Provider=Microsoft.Mashup.OleDb.1;Data Source=$Workbook$;Location=Hoja1;Extended Properties=&quot;&quot;" command="SELECT * FROM [Hoja1]"/>
  </connection>
  <connection id="2" xr16:uid="{AEBEE822-B09B-4C5F-BF2A-F2B252B6B3FF}" keepAlive="1" name="Consulta - PROYECCIÓN CONTRATACIÓN 2023" description="Conexión a la consulta 'PROYECCIÓN CONTRATACIÓN 2023' en el libro." type="5" refreshedVersion="0" background="1">
    <dbPr connection="Provider=Microsoft.Mashup.OleDb.1;Data Source=$Workbook$;Location=&quot;PROYECCIÓN CONTRATACIÓN 2023&quot;;Extended Properties=&quot;&quot;" command="SELECT * FROM [PROYECCIÓN CONTRATACIÓN 2023]"/>
  </connection>
  <connection id="3" xr16:uid="{D6C2E1F8-4544-44F0-B104-6B82E68C3A8D}" keepAlive="1" name="Consulta - SECOP_I_-_Procesos_de_Compra_P_blica" description="Conexión a la consulta 'SECOP_I_-_Procesos_de_Compra_P_blica' en el libro." type="5" refreshedVersion="0" background="1">
    <dbPr connection="Provider=Microsoft.Mashup.OleDb.1;Data Source=$Workbook$;Location=SECOP_I_-_Procesos_de_Compra_P_blica;Extended Properties=&quot;&quot;" command="SELECT * FROM [SECOP_I_-_Procesos_de_Compra_P_blica]"/>
  </connection>
  <connection id="4" xr16:uid="{7986B5C6-4818-45C1-BDE4-26127BCE86CB}" keepAlive="1" name="Consulta - SECOP_I_-_Procesos_de_Compra_P_blica (1)" description="Conexión a la consulta 'SECOP_I_-_Procesos_de_Compra_P_blica (1)' en el libro." type="5" refreshedVersion="8" background="1" saveData="1">
    <dbPr connection="Provider=Microsoft.Mashup.OleDb.1;Data Source=$Workbook$;Location=&quot;SECOP_I_-_Procesos_de_Compra_P_blica (1)&quot;;Extended Properties=&quot;&quot;" command="SELECT * FROM [SECOP_I_-_Procesos_de_Compra_P_blica (1)]"/>
  </connection>
  <connection id="5" xr16:uid="{BFE5E03A-9206-4C8D-BB89-21CD0FC98F27}" keepAlive="1" name="Consulta - SECOP_II_-_Contratos_Electr_nicos (3)" description="Conexión a la consulta 'SECOP_II_-_Contratos_Electr_nicos (3)' en el libro." type="5" refreshedVersion="8" background="1" saveData="1">
    <dbPr connection="Provider=Microsoft.Mashup.OleDb.1;Data Source=$Workbook$;Location=&quot;SECOP_II_-_Contratos_Electr_nicos (3)&quot;;Extended Properties=&quot;&quot;" command="SELECT * FROM [SECOP_II_-_Contratos_Electr_nicos (3)]"/>
  </connection>
  <connection id="6" xr16:uid="{603E2FC7-5BAA-4DFE-A0B4-A48A4FFD514F}" keepAlive="1" name="Consulta - SECOP_II_-_Contratos_Electr_nicos (4)" description="Conexión a la consulta 'SECOP_II_-_Contratos_Electr_nicos (4)' en el libro." type="5" refreshedVersion="0" background="1">
    <dbPr connection="Provider=Microsoft.Mashup.OleDb.1;Data Source=$Workbook$;Location=&quot;SECOP_II_-_Contratos_Electr_nicos (4)&quot;;Extended Properties=&quot;&quot;" command="SELECT * FROM [SECOP_II_-_Contratos_Electr_nicos (4)]"/>
  </connection>
  <connection id="7" xr16:uid="{3EDA4F3C-C2D6-40B5-A004-69429910A04B}" keepAlive="1" name="Consulta - SECOP_II_-_Procesos_de_Contrataci_n" description="Conexión a la consulta 'SECOP_II_-_Procesos_de_Contrataci_n' en el libro." type="5" refreshedVersion="0" background="1">
    <dbPr connection="Provider=Microsoft.Mashup.OleDb.1;Data Source=$Workbook$;Location=SECOP_II_-_Procesos_de_Contrataci_n;Extended Properties=&quot;&quot;" command="SELECT * FROM [SECOP_II_-_Procesos_de_Contrataci_n]"/>
  </connection>
  <connection id="8" xr16:uid="{AAC08CA8-D7A7-4BF4-9F38-7F06888EB7A8}" keepAlive="1" name="Consulta - SECOP_Integrado I y II" description="Conexión a la consulta 'SECOP_Integrado I y II' en el libro." type="5" refreshedVersion="8" background="1" saveData="1">
    <dbPr connection="Provider=Microsoft.Mashup.OleDb.1;Data Source=$Workbook$;Location=&quot;SECOP_Integrado I y II&quot;;Extended Properties=&quot;&quot;" command="SELECT * FROM [SECOP_Integrado I y II]"/>
  </connection>
  <connection id="9" xr16:uid="{A3317D0B-2C5D-4F58-8FDB-63BCBA61241A}" keepAlive="1" name="Consulta - Tienda_Virtual_del_Estado_Colombiano_-_Consolidado (6)" description="Conexión a la consulta 'Tienda_Virtual_del_Estado_Colombiano_-_Consolidado (6)' en el libro." type="5" refreshedVersion="8" background="1" saveData="1">
    <dbPr connection="Provider=Microsoft.Mashup.OleDb.1;Data Source=$Workbook$;Location=&quot;Tienda_Virtual_del_Estado_Colombiano_-_Consolidado (6)&quot;;Extended Properties=&quot;&quot;" command="SELECT * FROM [Tienda_Virtual_del_Estado_Colombiano_-_Consolidado (6)]"/>
  </connection>
</connections>
</file>

<file path=xl/sharedStrings.xml><?xml version="1.0" encoding="utf-8"?>
<sst xmlns="http://schemas.openxmlformats.org/spreadsheetml/2006/main" count="10743" uniqueCount="4148">
  <si>
    <t>NO.</t>
  </si>
  <si>
    <t>ÁREA</t>
  </si>
  <si>
    <t>CONTRATISTA</t>
  </si>
  <si>
    <t>OBJETO</t>
  </si>
  <si>
    <t>VALOR CONTRATADO</t>
  </si>
  <si>
    <t>RP</t>
  </si>
  <si>
    <t>RUBRO</t>
  </si>
  <si>
    <t>FUENTE</t>
  </si>
  <si>
    <t>TIPO DE HERRAMIENTA DE CONTRATACIÓN</t>
  </si>
  <si>
    <t>MODALIDAD DE SELECCIÓN</t>
  </si>
  <si>
    <t>SUPERVISOR / RESPONSABLE</t>
  </si>
  <si>
    <t>ESTADO JURIDICO</t>
  </si>
  <si>
    <t>ESTADO ACTUAL</t>
  </si>
  <si>
    <t>CDP</t>
  </si>
  <si>
    <t>PRESUPUESTO / VALOR CDP</t>
  </si>
  <si>
    <t>NÚMERO DE OFERENTES</t>
  </si>
  <si>
    <t>LINK DEL PROCESO</t>
  </si>
  <si>
    <t>INFRAESTRUCTURA</t>
  </si>
  <si>
    <t>ICAT 3%</t>
  </si>
  <si>
    <t>ADJUDICADO</t>
  </si>
  <si>
    <t>N/A</t>
  </si>
  <si>
    <t>Tasa Pro Deporte y Recreacion</t>
  </si>
  <si>
    <t>DAF</t>
  </si>
  <si>
    <t>Ingresos Corriente de Libre Destinacion</t>
  </si>
  <si>
    <t>FUNCIONAMIENTO</t>
  </si>
  <si>
    <t>Remuneracion servicios tecnicos</t>
  </si>
  <si>
    <t>SECOP II</t>
  </si>
  <si>
    <t>CPS-IDER-531-2022</t>
  </si>
  <si>
    <t>Recreacion Comunitaria y Aprovechamiento del tiempo libre, como mecanismo de cohesion e Integracion social en el Distrito de Cartagena de Indias</t>
  </si>
  <si>
    <t>CONSORCIO ESCENARIOS DEPORTIVOS CTG 2022</t>
  </si>
  <si>
    <t xml:space="preserve">             PROCESOS DECLARADOS DESIERTOS O DESCARTADOS</t>
  </si>
  <si>
    <t>Implementacion del observatorio de ciencias aplicadasal deporte, la recreacion, la actividad fisica y el aprovechamiento del tiempo libre en el Distrito de Cartagena de Indias</t>
  </si>
  <si>
    <t>TOTAL ADJUDICADO</t>
  </si>
  <si>
    <t>CPS-IDER-043-2022</t>
  </si>
  <si>
    <t>Recreación</t>
  </si>
  <si>
    <t>Deporte</t>
  </si>
  <si>
    <t>CPS-IDER-101-2022</t>
  </si>
  <si>
    <t>CPS-IDER-102-2022</t>
  </si>
  <si>
    <t>CPS-IDER-103-2022</t>
  </si>
  <si>
    <t>CPS-IDER-110-2022</t>
  </si>
  <si>
    <t>consolidacion del sistema deportivo distrital mnediante una estrategia de estimulos y/o apoyos a las organizaciones deportivas y deportistas de altos logros Cartagena de Indias</t>
  </si>
  <si>
    <t>Desarrollo de la Escuela de Iniciacion y formacion Deportiva EIFD en el distrito de Cartagena de Indias</t>
  </si>
  <si>
    <t>CPS-IDER-184-2022</t>
  </si>
  <si>
    <t>CPS-IDER-196-2022</t>
  </si>
  <si>
    <t>CPS-IDER-221-2022</t>
  </si>
  <si>
    <t>CPS-IDER-222-2022</t>
  </si>
  <si>
    <t>CPS-IDER-223-2022</t>
  </si>
  <si>
    <t>CPS-IDER-240-2022</t>
  </si>
  <si>
    <t>CPS-IDER-247-2022</t>
  </si>
  <si>
    <t>CPS-IDER-250-2022</t>
  </si>
  <si>
    <t>CPS-IDER-253-2022</t>
  </si>
  <si>
    <t>CPS-IDER-255-2022</t>
  </si>
  <si>
    <t>CPS-IDER-256-2022</t>
  </si>
  <si>
    <t>CPS-IDER-257-2022</t>
  </si>
  <si>
    <t>CPS-IDER-258-2022</t>
  </si>
  <si>
    <t>CPS-IDER-260-2022</t>
  </si>
  <si>
    <t>CPS-IDER-261-2022</t>
  </si>
  <si>
    <t>CPS-IDER-262-2022</t>
  </si>
  <si>
    <t>CPS-IDER-264-2022</t>
  </si>
  <si>
    <t>CPS-IDER-265-2022</t>
  </si>
  <si>
    <t>CPS-IDER-267-2022</t>
  </si>
  <si>
    <t>CPS-IDER-268-2022</t>
  </si>
  <si>
    <t>CPS-IDER-269-2022</t>
  </si>
  <si>
    <t>CPS-IDER-270-2022</t>
  </si>
  <si>
    <t>CPS-IDER-271-2022</t>
  </si>
  <si>
    <t>CPS-IDER-273-2022</t>
  </si>
  <si>
    <t>CPS-IDER-274-2022</t>
  </si>
  <si>
    <t>CPS-IDER-276-2022</t>
  </si>
  <si>
    <t>CPS-IDER-277-2022</t>
  </si>
  <si>
    <t>CPS-IDER-278-2022</t>
  </si>
  <si>
    <t>CPS-IDER-279-2022</t>
  </si>
  <si>
    <t>CPS-IDER-280-2022</t>
  </si>
  <si>
    <t>CPS-IDER-281-2022</t>
  </si>
  <si>
    <t>CPS-IDER-282-2022</t>
  </si>
  <si>
    <t>CPS-IDER-283-2022</t>
  </si>
  <si>
    <t>CPS-IDER-285-2022</t>
  </si>
  <si>
    <t>CPS-IDER-286-2022</t>
  </si>
  <si>
    <t>CPS-IDER-287-2022</t>
  </si>
  <si>
    <t>CPS-IDER-288-2022</t>
  </si>
  <si>
    <t>CPS-IDER-289-2022</t>
  </si>
  <si>
    <t>CPS-IDER-292-2022</t>
  </si>
  <si>
    <t>CPS-IDER-293-2022</t>
  </si>
  <si>
    <t>CPS-IDER-296-2022</t>
  </si>
  <si>
    <t>CPS-IDER-298-2022</t>
  </si>
  <si>
    <t>CPS-IDER-300-2022</t>
  </si>
  <si>
    <t>CPS-IDER-301-2022</t>
  </si>
  <si>
    <t>CPS-IDER-303-2022</t>
  </si>
  <si>
    <t>CPS-IDER-304-2022</t>
  </si>
  <si>
    <t>CPS-IDER-305-2022</t>
  </si>
  <si>
    <t>CPS-IDER-306-2022</t>
  </si>
  <si>
    <t>CPS-IDER-307-2022</t>
  </si>
  <si>
    <t>CPS-IDER-308-2022</t>
  </si>
  <si>
    <t>CPS-IDER-311-2022</t>
  </si>
  <si>
    <t>CPS-IDER-312-2022</t>
  </si>
  <si>
    <t>CPS-IDER-313-2022</t>
  </si>
  <si>
    <t>CPS-IDER-318-2022</t>
  </si>
  <si>
    <t>CPS-IDER-319-2022</t>
  </si>
  <si>
    <t>CPS-IDER-322-2022</t>
  </si>
  <si>
    <t>CPS-IDER-323-2022</t>
  </si>
  <si>
    <t>CPS-IDER-326-2022</t>
  </si>
  <si>
    <t>CPS-IDER-327-2022</t>
  </si>
  <si>
    <t>CPS-IDER-328-2022</t>
  </si>
  <si>
    <t>CPS-IDER-332-2022</t>
  </si>
  <si>
    <t>CPS-IDER-333-2022</t>
  </si>
  <si>
    <t>CPS-IDER-334-2022</t>
  </si>
  <si>
    <t>CPS-IDER-335-2022</t>
  </si>
  <si>
    <t>CPS-IDER-336-2022</t>
  </si>
  <si>
    <t>CPS-IDER-339-2022</t>
  </si>
  <si>
    <t>CPS-IDER-340-2022</t>
  </si>
  <si>
    <t>CPS-IDER-347-2022</t>
  </si>
  <si>
    <t>CPS-IDER-368-2022</t>
  </si>
  <si>
    <t>CPS-IDER-396-2022</t>
  </si>
  <si>
    <t>CPS-IDER-397-2022</t>
  </si>
  <si>
    <t>CPS-IDER-526-2022</t>
  </si>
  <si>
    <t>DIANA MARIA ORTIZ DEL CASTILLO</t>
  </si>
  <si>
    <t>CPS-IDER-527-2022</t>
  </si>
  <si>
    <t>DYLLAN ALFONSO PATRON FRANCO</t>
  </si>
  <si>
    <t>CPS-IDER-528-2022</t>
  </si>
  <si>
    <t>CPS-IDER-529-2022</t>
  </si>
  <si>
    <t>CPS-IDER-530-2022</t>
  </si>
  <si>
    <t>Dirección Administrativa y Financiera</t>
  </si>
  <si>
    <t>Infraestructura</t>
  </si>
  <si>
    <t>Fortalecimiento del Deporte Estudiantil Mediante la implementacion de los juegos intercolegiados y universitarios en el Distrito de Cartagena de Indias</t>
  </si>
  <si>
    <t>Mejoramiento de los estilos de Vida mediante la promosicion masiva de una vida activa de la ciudadania en el Distrito de cartagena de Indias</t>
  </si>
  <si>
    <t>Integracion comunitaria a Traves del Deporte como Herramienta para la inclusion social desde los diferentes enfoques poblacionales Cartagena de indias</t>
  </si>
  <si>
    <t>Mantenimientos</t>
  </si>
  <si>
    <t>ÁREA / SUPERVISIÓN</t>
  </si>
  <si>
    <t>VIGENCIA 2021</t>
  </si>
  <si>
    <t>RESPONSABLE</t>
  </si>
  <si>
    <t>CONTRATOS</t>
  </si>
  <si>
    <t>CUMPLIDO</t>
  </si>
  <si>
    <t>PENDIENTES DOCUMENTACIÓN</t>
  </si>
  <si>
    <t>Ismael Sanchez</t>
  </si>
  <si>
    <t>Maria Carolina Carballo</t>
  </si>
  <si>
    <t>Dirección Fomento deportivo y recreativo </t>
  </si>
  <si>
    <t>William Marrugo</t>
  </si>
  <si>
    <t>Alberto Ososrio</t>
  </si>
  <si>
    <t>Gustavo Gonzalez</t>
  </si>
  <si>
    <t>VIGENCIA 2022</t>
  </si>
  <si>
    <t>crp</t>
  </si>
  <si>
    <t>numcrp</t>
  </si>
  <si>
    <t>vigenciacrp</t>
  </si>
  <si>
    <t>cdp</t>
  </si>
  <si>
    <t>fechacdp</t>
  </si>
  <si>
    <t>fechacrp</t>
  </si>
  <si>
    <t>vigenciacdp</t>
  </si>
  <si>
    <t>nit</t>
  </si>
  <si>
    <t>nombrebeneficiario</t>
  </si>
  <si>
    <t>dependencia</t>
  </si>
  <si>
    <t>detalle</t>
  </si>
  <si>
    <t>tipo</t>
  </si>
  <si>
    <t>nombrerubro</t>
  </si>
  <si>
    <t>inversion</t>
  </si>
  <si>
    <t>vigenciarubro</t>
  </si>
  <si>
    <t>fuentefinanciacion</t>
  </si>
  <si>
    <t>nombrefuente</t>
  </si>
  <si>
    <t>valorcrp</t>
  </si>
  <si>
    <t>contrato</t>
  </si>
  <si>
    <t>fechacto</t>
  </si>
  <si>
    <t>valorcdp</t>
  </si>
  <si>
    <t>cancelacion</t>
  </si>
  <si>
    <t>causado</t>
  </si>
  <si>
    <t>pagado</t>
  </si>
  <si>
    <t xml:space="preserve">2050      </t>
  </si>
  <si>
    <t>14</t>
  </si>
  <si>
    <t>1050945199-5</t>
  </si>
  <si>
    <t>ADRIANA PAOLA MENDOZA TOUS</t>
  </si>
  <si>
    <t>02</t>
  </si>
  <si>
    <t>RECURSOS PARA EL PAGO DEL SUELDO BÁSICO PERSONAL DE PLANTA VIGENCIA 2022, MES DE DICIEMBRE</t>
  </si>
  <si>
    <t>1</t>
  </si>
  <si>
    <t>Sueldo básico</t>
  </si>
  <si>
    <t>001</t>
  </si>
  <si>
    <t>S.C.</t>
  </si>
  <si>
    <t>01-01-2018</t>
  </si>
  <si>
    <t xml:space="preserve">2051      </t>
  </si>
  <si>
    <t>9290177</t>
  </si>
  <si>
    <t>ALBERTO  OSORIO LEAL</t>
  </si>
  <si>
    <t xml:space="preserve">2052      </t>
  </si>
  <si>
    <t>45761963</t>
  </si>
  <si>
    <t>AMALFI MARIA CHAVEZ PEREZ</t>
  </si>
  <si>
    <t xml:space="preserve">2053      </t>
  </si>
  <si>
    <t>33336907</t>
  </si>
  <si>
    <t>ANGELICA MARIA CHAVEZ VERGARA</t>
  </si>
  <si>
    <t xml:space="preserve">2054      </t>
  </si>
  <si>
    <t>73125983-8</t>
  </si>
  <si>
    <t>EDWIN  SALCEDO RICARDO</t>
  </si>
  <si>
    <t xml:space="preserve">2055      </t>
  </si>
  <si>
    <t>45766340</t>
  </si>
  <si>
    <t>EDWINA MARGARITA MARDINI GRACIANI</t>
  </si>
  <si>
    <t xml:space="preserve">2056      </t>
  </si>
  <si>
    <t>73098562</t>
  </si>
  <si>
    <t>GERMAN ENRIQUE AYALA CUESTA</t>
  </si>
  <si>
    <t xml:space="preserve">2057      </t>
  </si>
  <si>
    <t>45500170-3</t>
  </si>
  <si>
    <t>GINA VIVIANA LONDOÑO MORENO</t>
  </si>
  <si>
    <t xml:space="preserve">2058      </t>
  </si>
  <si>
    <t>45487006</t>
  </si>
  <si>
    <t>GRACIELA ESTHER CABALLERO GUARDO</t>
  </si>
  <si>
    <t xml:space="preserve">2059      </t>
  </si>
  <si>
    <t>73133759</t>
  </si>
  <si>
    <t>GUSTAVO  GONZALEZ TARRA</t>
  </si>
  <si>
    <t xml:space="preserve">2060      </t>
  </si>
  <si>
    <t>73156773</t>
  </si>
  <si>
    <t>HERNYS ENRIQUE VILLARREAL MOLINA</t>
  </si>
  <si>
    <t xml:space="preserve">2061      </t>
  </si>
  <si>
    <t>73581307-3</t>
  </si>
  <si>
    <t>ISMAEL ANTONIO SANCHEZ ARRIETA</t>
  </si>
  <si>
    <t>RECURSOS PARA EL PAGO DEL SUELDO BÁSICO PERSONAL DE PLANTA VIGENCIA 2022</t>
  </si>
  <si>
    <t xml:space="preserve">2062      </t>
  </si>
  <si>
    <t>45549329-9</t>
  </si>
  <si>
    <t>KATHERINE ESTHER MONTERROSA NOVOA</t>
  </si>
  <si>
    <t xml:space="preserve">2063      </t>
  </si>
  <si>
    <t>45481928</t>
  </si>
  <si>
    <t>LUCIA DEL SOCORRO LOPEZ NEGRETE</t>
  </si>
  <si>
    <t xml:space="preserve">2064      </t>
  </si>
  <si>
    <t>45514099</t>
  </si>
  <si>
    <t>LUZ ALCIRA ORTEGA MARTINEZ</t>
  </si>
  <si>
    <t xml:space="preserve">2065      </t>
  </si>
  <si>
    <t>45755496</t>
  </si>
  <si>
    <t>MARIA CAROLINA CARBALLO GUERRERO</t>
  </si>
  <si>
    <t xml:space="preserve">2066      </t>
  </si>
  <si>
    <t>32936937-1</t>
  </si>
  <si>
    <t xml:space="preserve">MARIA TERESA RODRIGUEZ HERNANDEZ </t>
  </si>
  <si>
    <t xml:space="preserve">2067      </t>
  </si>
  <si>
    <t>9096372</t>
  </si>
  <si>
    <t>MAURICIO ALBERTO LOPEZ HERNANDEZ</t>
  </si>
  <si>
    <t xml:space="preserve">2068      </t>
  </si>
  <si>
    <t>45497989</t>
  </si>
  <si>
    <t>OLGA LUCIA NIEVES OYOLA</t>
  </si>
  <si>
    <t xml:space="preserve">2069      </t>
  </si>
  <si>
    <t>45475941</t>
  </si>
  <si>
    <t>ROSALBA  SOSA LOPEZ</t>
  </si>
  <si>
    <t xml:space="preserve">2070      </t>
  </si>
  <si>
    <t>45766979</t>
  </si>
  <si>
    <t>ROSALILA  RODRIGUEZ CAMARGO</t>
  </si>
  <si>
    <t xml:space="preserve">2071      </t>
  </si>
  <si>
    <t>73093158-9</t>
  </si>
  <si>
    <t>WILLIAM  MARRUGO TORRENTE</t>
  </si>
  <si>
    <t xml:space="preserve">2072      </t>
  </si>
  <si>
    <t>32906773</t>
  </si>
  <si>
    <t>YURANI DEL CARMEN CABRERA PIANETA</t>
  </si>
  <si>
    <t xml:space="preserve">2073      </t>
  </si>
  <si>
    <t>18</t>
  </si>
  <si>
    <t>RECURSOS PARA EL PAGO DEL AUXILIO DE TRANSPORTE PERSONAL DE PLANTA VIGENCIA 2022, MES DE DICIEMBRE</t>
  </si>
  <si>
    <t>Auxilio de transporte</t>
  </si>
  <si>
    <t xml:space="preserve">2074      </t>
  </si>
  <si>
    <t>136</t>
  </si>
  <si>
    <t>Recursos para el pago de vacaciones personal de planta vigencia 2022</t>
  </si>
  <si>
    <t>Vacaciones</t>
  </si>
  <si>
    <t xml:space="preserve">2076      </t>
  </si>
  <si>
    <t xml:space="preserve">2077      </t>
  </si>
  <si>
    <t>16</t>
  </si>
  <si>
    <t>RECURSOS PARA EL PAGO DEL PRIMA DE VACACIONES PERSONAL DE PLANTA VIGENCIA 2022</t>
  </si>
  <si>
    <t>Prima de vacaciones</t>
  </si>
  <si>
    <t xml:space="preserve">2079      </t>
  </si>
  <si>
    <t xml:space="preserve">2080      </t>
  </si>
  <si>
    <t>17</t>
  </si>
  <si>
    <t>Recursos para el pago del Bonificación por servicios prestados personal de planta vigencia 2022</t>
  </si>
  <si>
    <t>Bonificación por servicios prestados</t>
  </si>
  <si>
    <t xml:space="preserve">2081      </t>
  </si>
  <si>
    <t xml:space="preserve">2082      </t>
  </si>
  <si>
    <t xml:space="preserve">2083      </t>
  </si>
  <si>
    <t>15</t>
  </si>
  <si>
    <t xml:space="preserve">RECURSOS PARA EL PAGO DEL SUBSIDIO DE ALIMENTACIÓN PERSONAL DE PLANTA VIGENCIA 2022, MES DE DICIEMBRE
</t>
  </si>
  <si>
    <t>Subsidio de alimentación</t>
  </si>
  <si>
    <t xml:space="preserve">2084      </t>
  </si>
  <si>
    <t>172</t>
  </si>
  <si>
    <t>1128054720-2</t>
  </si>
  <si>
    <t>RONNI MIKE BARRIOS CAICEDO</t>
  </si>
  <si>
    <t>03</t>
  </si>
  <si>
    <t>PRESTACION DE SERVICIOS DE APOYO A LA GESTION No. CPS-IDER-530-2022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</si>
  <si>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097</t>
  </si>
  <si>
    <t>07-12-2022</t>
  </si>
  <si>
    <t xml:space="preserve">2085      </t>
  </si>
  <si>
    <t>1047430874-7</t>
  </si>
  <si>
    <t>YAIR ALFONSO ROBLES GARCIA</t>
  </si>
  <si>
    <t xml:space="preserve">PRESTACION DE SERVICIOS DE APOYO A LA GESTION No. CPS-IDER-529-2022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
</t>
  </si>
  <si>
    <t xml:space="preserve">2086      </t>
  </si>
  <si>
    <t>1047430742-3</t>
  </si>
  <si>
    <t>JAIME  OQUENDO PARRA</t>
  </si>
  <si>
    <t xml:space="preserve">PRESTACION DE SERVICIOS DE APOYO A LA GESTION No. CPS-IDER-528-2022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
</t>
  </si>
  <si>
    <t xml:space="preserve">2087      </t>
  </si>
  <si>
    <t>1002243895-6</t>
  </si>
  <si>
    <t>PRESTACION DE SERVICIOS DE APOYO A LA GESTION No. CPS-IDER-527-2022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</si>
  <si>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 xml:space="preserve">2088      </t>
  </si>
  <si>
    <t>45527782</t>
  </si>
  <si>
    <t>PRESTACION DE SERVICIOS DE APOYO A LA GESTION No. CPS-IDER-526-2022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</si>
  <si>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 xml:space="preserve">2089      </t>
  </si>
  <si>
    <t>158</t>
  </si>
  <si>
    <t>1047399016-2</t>
  </si>
  <si>
    <t>ALEXANDRA  FLOREZ SIERRA</t>
  </si>
  <si>
    <t>PRESTACION DE SERVICIOS PROFESIONALES No. ADI-002-043-2022 de 2022. Objeto: Prestación de servicios profesionales para brindar asesoría y acompañamiento a los procesos comunicacionales del Instituto Distrital de Deporte y Recreación-IDER para la divulgación de las actividades realizadas en el marco del proyecto “FORTALECIMIENTO DEL DEPORTE ESTUDIANTIL MEDIANTE LA IMPLEMENTACIÓN DE LOS JUEGOS INTERCOLEGIADOS Y UNIVERSITARIOS EN EL DISTRITO DE CARTAGENA DE INDIAS”</t>
  </si>
  <si>
    <t>ADI-002-043-2022</t>
  </si>
  <si>
    <t>09-12-2022</t>
  </si>
  <si>
    <t xml:space="preserve">2090      </t>
  </si>
  <si>
    <t>167</t>
  </si>
  <si>
    <t>73085720</t>
  </si>
  <si>
    <t>NELSON DE JESUS OSORIO LENTINO</t>
  </si>
  <si>
    <t>PRESTACION DE SERVICIOS PROFESIONALES No. ADI-002-222-2022 de 2022. Objeto: Prestación de servicios Profesionales al área de Deporte del Instituto Distrital de Deporte y Recreación - IDER como asesor del proyecto Consolidación del Sistema Deportivo Distrital mediante una estrategia de estímulos y/o apoyos a las organizaciones deportivas y deportistas de altos logros</t>
  </si>
  <si>
    <t>ADI-002-222-2022</t>
  </si>
  <si>
    <t xml:space="preserve">2091      </t>
  </si>
  <si>
    <t>73161953-1</t>
  </si>
  <si>
    <t xml:space="preserve">HUGO HERNAN BEDOYA GAVIRIA </t>
  </si>
  <si>
    <t>PRESTACION DE SERVICIOS PROFESIONALES No. ADI-002-223-2022 de 2022. Objeto: Prestación de servicios profesionales al área de Deporte del Instituto Distrital de Deporte y Recreación - IDER, para brindar apoyo a la coordinación de eje de deporte estudiantil, en el marco de proyecto Fortalecimiento del deporte estudiantil mediante la implementación de los Juegos Intercolegiados y universitarios en el Distrito de Cartagena de Indias</t>
  </si>
  <si>
    <t>ADI-002-223-2022</t>
  </si>
  <si>
    <t xml:space="preserve">2092      </t>
  </si>
  <si>
    <t>73119188</t>
  </si>
  <si>
    <t>ROBERTO MARIO SIERRA DE LA CRUZ</t>
  </si>
  <si>
    <t>PRESTACION DE SERVICIOS DE APOYO A LA GESTION No. ADI-002-240-2022 de 2022. Objeto: Prestación de servicios de apoyo a la gestión al área de Deporte del Instituto Distrital de Deporte y Recreación - IDER, como monitor de Intercolegiados, en el marco del proyecto Fortalecimiento del deporte estudiantil mediante la implementación de los Juegos Intercolegiados y universitarios en el Distrito de Cartagena de Indias</t>
  </si>
  <si>
    <t>ADI-002-240-2022</t>
  </si>
  <si>
    <t xml:space="preserve">2093      </t>
  </si>
  <si>
    <t>161</t>
  </si>
  <si>
    <t>39407335</t>
  </si>
  <si>
    <t>ANA VICTORIA PATIÑO NAVARRO</t>
  </si>
  <si>
    <t xml:space="preserve">PRESTACION DE SERVICIOS PROFESIONALES No. ADI-002-253-2022 de 2022. Objeto: Prestación de servicios profesionales al área de Deporte del Instituto Distrital de Deporte y Recreación - IDER, como monitor del proyecto Desarrollo de la Escuela de Iniciación y formación deportiva por núcleos y énfasis en la ciudad de Cartagena de Indias. </t>
  </si>
  <si>
    <t>ADI-002-253-2022</t>
  </si>
  <si>
    <t>Desarrollo de la escuela de iniciacion y formacion Deportiva EIFD en el distrito de Cartagena</t>
  </si>
  <si>
    <t>B097</t>
  </si>
  <si>
    <t>1.3.3.2.00-95-097 R.B. ICDE IDER 3% ICA</t>
  </si>
  <si>
    <t xml:space="preserve">2094      </t>
  </si>
  <si>
    <t>39047739</t>
  </si>
  <si>
    <t>YENIS MARIA ZUÑIGA AGAMEZ</t>
  </si>
  <si>
    <t xml:space="preserve">PRESTACION DE SERVICIOS DE APOYO A LA GESTION No. ADI-002-255-2022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 </t>
  </si>
  <si>
    <t>ADI-002-255-2022</t>
  </si>
  <si>
    <t xml:space="preserve">2095      </t>
  </si>
  <si>
    <t>45547356</t>
  </si>
  <si>
    <t>HELEN MARIA GARCIA ATENCIO</t>
  </si>
  <si>
    <t>PRESTACION DE SERVICIOS DE APOYO A LA GESTION No. ADI-002-256-2022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</si>
  <si>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ADI-002-256-2022</t>
  </si>
  <si>
    <t xml:space="preserve">2096      </t>
  </si>
  <si>
    <t>1047404467</t>
  </si>
  <si>
    <t>JONATHAN HERNANDO LOZADA SALCEDO</t>
  </si>
  <si>
    <t>PRESTACION DE SERVICIOS DE APOYO A LA GESTION No. ADI-002-257-2022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</si>
  <si>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ADI-002-257-2022</t>
  </si>
  <si>
    <t xml:space="preserve">2097      </t>
  </si>
  <si>
    <t>73578625-1</t>
  </si>
  <si>
    <t>TOMAS ENRIQUE PEREZ NAVAS</t>
  </si>
  <si>
    <t>PRESTACION DE SERVICIOS DE APOYO A LA GESTION No. ADI-002-258-2022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</si>
  <si>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ADI-002-258-2022</t>
  </si>
  <si>
    <t xml:space="preserve">2098      </t>
  </si>
  <si>
    <t>73098444</t>
  </si>
  <si>
    <t>WILSON  ZUÑIGA DE LA ROSA</t>
  </si>
  <si>
    <t xml:space="preserve">PRESTACION DE SERVICIOS DE APOYO A LA GESTION No. ADI-002-260-2022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 </t>
  </si>
  <si>
    <t>ADI-002-260-2022</t>
  </si>
  <si>
    <t xml:space="preserve">2099      </t>
  </si>
  <si>
    <t>9149925-1</t>
  </si>
  <si>
    <t>ERLIN SALVADOR SALGADO VALDEZ</t>
  </si>
  <si>
    <t>PRESTACION DE SERVICIOS DE APOYO A LA GESTION No. ADI-002-261-2022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</si>
  <si>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ADI-002-261-2022</t>
  </si>
  <si>
    <t xml:space="preserve">2100      </t>
  </si>
  <si>
    <t>73159515</t>
  </si>
  <si>
    <t>ALCIDES  RIOS LLORENTE</t>
  </si>
  <si>
    <t>PRESTACION DE SERVICIOS DE APOYO A LA GESTION No. ADI-002-274-2022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</si>
  <si>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ADI-002-274-2022</t>
  </si>
  <si>
    <t xml:space="preserve">2101      </t>
  </si>
  <si>
    <t>1047371519</t>
  </si>
  <si>
    <t>EDWIN JAVIER AGUILAR CHAVEZ</t>
  </si>
  <si>
    <t>PRESTACION DE SERVICIOS DE APOYO A LA GESTION No. ADI-002-276-2022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</si>
  <si>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ADI-002-276-2022</t>
  </si>
  <si>
    <t xml:space="preserve">2102      </t>
  </si>
  <si>
    <t>9297837-5</t>
  </si>
  <si>
    <t>JOSE ANTONIO VARGAS NIÑO</t>
  </si>
  <si>
    <t>PRESTACION DE SERVICIOS DE APOYO A LA GESTION No. ADI-002-277-2022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</si>
  <si>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ADI-002-277-2022</t>
  </si>
  <si>
    <t xml:space="preserve">2103      </t>
  </si>
  <si>
    <t>1047492291</t>
  </si>
  <si>
    <t>JULIO MANUEL ESPINOSA ARBOLAY</t>
  </si>
  <si>
    <t>PRESTACION DE SERVICIOS DE APOYO A LA GESTION No. ADI-002-278-2022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</si>
  <si>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ADI-002-278-2022</t>
  </si>
  <si>
    <t xml:space="preserve">2104      </t>
  </si>
  <si>
    <t>73140341-2</t>
  </si>
  <si>
    <t>JOSE DE JESUS TABARES MAGALLANES</t>
  </si>
  <si>
    <t>PRESTACION DE SERVICIOS DE APOYO A LA GESTION No. ADI-002-279-2022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</si>
  <si>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ADI-002-279-2022</t>
  </si>
  <si>
    <t xml:space="preserve">2105      </t>
  </si>
  <si>
    <t>73080008</t>
  </si>
  <si>
    <t>JAIME ENRIQUE CASTILLO PINTO</t>
  </si>
  <si>
    <t>PRESTACION DE SERVICIOS DE APOYO A LA GESTION No. ADI-002-280-2022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</si>
  <si>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ADI-002-280-2022</t>
  </si>
  <si>
    <t xml:space="preserve">2106      </t>
  </si>
  <si>
    <t>73128074</t>
  </si>
  <si>
    <t>JONNY  LEON CAIROZA</t>
  </si>
  <si>
    <t>PRESTACION DE SERVICIOS DE APOYO A LA GESTION No. ADI-002-281-2022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</si>
  <si>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ADI-002-281-2022</t>
  </si>
  <si>
    <t xml:space="preserve">2107      </t>
  </si>
  <si>
    <t>73114180</t>
  </si>
  <si>
    <t>ALVARO IGNACIO BLANCO TORRES</t>
  </si>
  <si>
    <t>PRESTACION DE SERVICIOS DE APOYO A LA GESTION No. ADI-002-282-2022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</si>
  <si>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ADI-002-282-2022</t>
  </si>
  <si>
    <t xml:space="preserve">2108      </t>
  </si>
  <si>
    <t>9145308</t>
  </si>
  <si>
    <t>ALVARO ENRIQUE HERNANDEZ HERRERA</t>
  </si>
  <si>
    <t>PRESTACION DE SERVICIOS DE APOYO A LA GESTION No. ADI-002-283-2022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</si>
  <si>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ADI-002-283-2022</t>
  </si>
  <si>
    <t xml:space="preserve">2109      </t>
  </si>
  <si>
    <t>1047476450-6</t>
  </si>
  <si>
    <t>LAURA CAROLINA FERRER SIERRA</t>
  </si>
  <si>
    <t>PRESTACION DE SERVICIOS PROFESIONALES No. ADI-002-250-2022 de 2022. Objeto: Prestación de Servicios Profesionales como abogado para brindar asesoría jurídica al Instituto Distrital de Deporte y Recreación- IDER en el marco de la ejecución del proyecto Consolidación del Sistema Deportivo Distrital mediante una estrategia de estímulos y/o apoyos a las organizaciones deportivas y deportistas de altos logros.</t>
  </si>
  <si>
    <t>ADI-002-250-2022</t>
  </si>
  <si>
    <t xml:space="preserve">2110      </t>
  </si>
  <si>
    <t>1128059948</t>
  </si>
  <si>
    <t>YIRA TATIANA MORALES CASTRO</t>
  </si>
  <si>
    <t>PRESTACION DE SERVICIOS PROFESIONALES No. ADI-002-110-2022 de 2022. Objeto: Prestación de Servicios Profesionales como abogado para brindar asesoría jurídica y acompañamiento a la Oficina Jurídica del Instituto Distrital de Deporte y Recreación-IDER en el marco de la ejecución del proyecto Consolidación del Sistema Deportivo Distrital mediante una estrategia de estímulos y/o apoyos a las organizaciones deportivas y deportistas de altos logros.</t>
  </si>
  <si>
    <t>ADI-002-110-2022</t>
  </si>
  <si>
    <t xml:space="preserve">2111      </t>
  </si>
  <si>
    <t>162</t>
  </si>
  <si>
    <t>9145475-0</t>
  </si>
  <si>
    <t>GUILLERMO JOSE ARRAZOLA NEGRETTE</t>
  </si>
  <si>
    <t>PRESTACION DE SERVICIOS PROFESIONALES No. ADI-001-389-2022 de 2022. Objeto: Prestación de Servicios Profesionales como abogado en la Oficina Asesora Jurídica para brindar asesoría jurídica y acompañamiento en los diferentes procesos administrativos que deban ser adelantados por el Instituto Distrital de Deporte y Recreación- IDER</t>
  </si>
  <si>
    <t>ADI-001-389-2022</t>
  </si>
  <si>
    <t xml:space="preserve">2112      </t>
  </si>
  <si>
    <t>157</t>
  </si>
  <si>
    <t>1047368846</t>
  </si>
  <si>
    <t>RAFAEL DAVID SALAS ORTEGA</t>
  </si>
  <si>
    <t>PRESTACION DE SERVICIOS DE APOYO A LA GESTION No. ADI-002-101-2022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</si>
  <si>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ADI-002-101-2022</t>
  </si>
  <si>
    <t xml:space="preserve">2113      </t>
  </si>
  <si>
    <t>1143372243</t>
  </si>
  <si>
    <t>ANTONIO JAVIER CERVANTES VALDELAMAR</t>
  </si>
  <si>
    <t>PRESTACION DE SERVICIOS DE APOYO A LA GESTION No. ADI-002-102-2022 de 2022. Objeto: Prestación de servicios como apoyo al área de recreación para el desarrollo de la estrategia transformación de hábitos para la generación de entornos saludables en el marco del proyecto denominado mejoramiento de los estilos de vida mediante la promoción masiva de una vida activa de la ciudadanía en el Distrito de Cartagena.</t>
  </si>
  <si>
    <t>ADI-002-102-2022</t>
  </si>
  <si>
    <t xml:space="preserve">2114      </t>
  </si>
  <si>
    <t>1047459074</t>
  </si>
  <si>
    <t>AURA MARIA VILLADIEGO MARTINEZ</t>
  </si>
  <si>
    <t>PRESTACION DE SERVICIOS DE APOYO A LA GESTION No. ADI-002-196-2022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</si>
  <si>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ADI-002-196-2022</t>
  </si>
  <si>
    <t xml:space="preserve">2115      </t>
  </si>
  <si>
    <t>156</t>
  </si>
  <si>
    <t>22802234-9</t>
  </si>
  <si>
    <t>RUBIELA  GOMEZ HOYOS</t>
  </si>
  <si>
    <t>PRESTACION DE SERVICIOS DE APOYO A LA GESTION No. ADI-002-262-2022 de 2022. Objeto: Prestación de servicios de apoyo a la gestión al área de recreación como líder bosque de la estrategia campamentos juveniles en el marco del proyecto recreación comunitaria y aprovechamiento del tiempo libre, como mecanismo de cohesión e integración social en el Distrito de Cartagena de indias.</t>
  </si>
  <si>
    <t>ADI-002-262-2022</t>
  </si>
  <si>
    <t xml:space="preserve">2116      </t>
  </si>
  <si>
    <t>45501330-1</t>
  </si>
  <si>
    <t>CLAUDIA MARIA MULET GUERRERO</t>
  </si>
  <si>
    <t>PRESTACION DE SERVICIOS DE APOYO A LA GESTION No. ADI-002-264-2022 de 2022. Objeto: Prestación de servicios al área de Recreación del Instituto Distrital de Deporte y Recreación - IDER, como recreador de la estrategia denominada campamentos juveniles en el marco del proyecto recreación comunitaria y aprovechamiento del tiempo libre, como mecanismo de cohesión e integración social en el Distrito de Cartagena de indias</t>
  </si>
  <si>
    <t>ADI-002-264-2022</t>
  </si>
  <si>
    <t xml:space="preserve">2117      </t>
  </si>
  <si>
    <t>45756852</t>
  </si>
  <si>
    <t>MARILUZ  PACHECO POLO</t>
  </si>
  <si>
    <t>PRESTACION DE SERVICIOS PROFESIONALES No. ADI-002-265-2022 de 2022. Objeto: Prestación de servicios Profesionales al área de Recreación del Instituto Distrital de Deporte y Recreación - IDER, para monitorear las actividades de la estrategia denominada recreación para todos en el marco del proyecto recreación comunitaria y aprovechamiento del tiempo libre, como mecanismo de cohesión e integración social en el Distrito de Cartagena de indias</t>
  </si>
  <si>
    <t>ADI-002-265-2022</t>
  </si>
  <si>
    <t xml:space="preserve">2118      </t>
  </si>
  <si>
    <t>1051817450</t>
  </si>
  <si>
    <t>MAIRA DE JESUS ROJANO HERNANDEZ</t>
  </si>
  <si>
    <t xml:space="preserve">PRESTACION DE SERVICIOS PROFESIONALES No. ADI-002-267-2022 de 2022. Objeto: Prestación de servicios Profesionales al área de Recreación del Instituto Distrital de Deporte y Recreación - IDER, como recreador de la estrategia denominada aprovechamiento espacio público en el marco del proyecto recreación comunitaria y aprovechamiento del tiempo libre, como mecanismo de cohesión e integración social en el Distrito de Cartagena de indias. 
</t>
  </si>
  <si>
    <t>ADI-002-267-2022</t>
  </si>
  <si>
    <t xml:space="preserve">2119      </t>
  </si>
  <si>
    <t>1102884818-1</t>
  </si>
  <si>
    <t xml:space="preserve">ANDREA PATRICIA PEREZ MEZA </t>
  </si>
  <si>
    <t>PRESTACION DE SERVICIOS DE APOYO A LA GESTION No. ADI-002-268-2022 de 2022. Objeto: Prestación de servicios Profesionales al área de Recreación del Instituto Distrital de Deporte y Recreación - IDER, como recreador de la estrategia denominada aprovechamiento espacio público en el marco del proyecto recreación comunitaria y aprovechamiento del tiempo libre, como mecanismo de cohesión e integración social en el Distrito de Cartagena de indias.</t>
  </si>
  <si>
    <t>ADI-002-268-2022</t>
  </si>
  <si>
    <t xml:space="preserve">2120      </t>
  </si>
  <si>
    <t>1137222525-6</t>
  </si>
  <si>
    <t>MARIA ELENA VELEZ CORTES</t>
  </si>
  <si>
    <t>PRESTACION DE SERVICIOS DE APOYO A LA GESTION No. ADI-002-271-2022 de 2022. Objeto: Prestación de servicios de apoyo a la gestión al área de recreación como líder bosque de la estrategia campamentos juveniles en el marco del proyecto recreación comunitaria y aprovechamiento del tiempo libre, como mecanismo de cohesión e integración social en el Distrito de Cartagena de indias</t>
  </si>
  <si>
    <t>ADI-002-271-2022</t>
  </si>
  <si>
    <t xml:space="preserve">2121      </t>
  </si>
  <si>
    <t>1047487617-6</t>
  </si>
  <si>
    <t>ANDRES ENRIQUE VITOLA CERVANTES</t>
  </si>
  <si>
    <t>PRESTACION DE SERVICIOS DE APOYO A LA GESTION No. ADI-002-273-2022 de 2022. Objeto: Prestación de servicios de apoyo a la gestión al área de recreación como líder bosque de la estrategia campamentos juveniles en el marco del proyecto recreación comunitaria y aprovechamiento del tiempo libre, como mecanismo de cohesión e integración social en el Distrito de Cartagena de indias</t>
  </si>
  <si>
    <t>ADI-002-273-2022</t>
  </si>
  <si>
    <t xml:space="preserve">2122      </t>
  </si>
  <si>
    <t>165</t>
  </si>
  <si>
    <t>Recursos para el pago de Cesantías Parciales a la funcionaria Olga nieves vigencia 2022
RESOLUCION No 327 DE 06 DE CIEIMBRE DE 2022 Reconoce y ordena el pago por retiro parcial de cesantías de régimen retroactivo</t>
  </si>
  <si>
    <t>Cesantias Definitivas</t>
  </si>
  <si>
    <t xml:space="preserve">2123      </t>
  </si>
  <si>
    <t>180</t>
  </si>
  <si>
    <t>RESCURSOS PARA EL PAGO DEL SUBSIDIO DE ALIMENTACION PERSONAL DE PLANTA VIGENCIA 2022, MES DE DICIEMBRE</t>
  </si>
  <si>
    <t xml:space="preserve">2124      </t>
  </si>
  <si>
    <t>160</t>
  </si>
  <si>
    <t>73119428-7</t>
  </si>
  <si>
    <t>LUIS ENRIQUE BARBOZA ESPINOSA</t>
  </si>
  <si>
    <t>PRESTACION DE SERVICIOS PROFESIONALES No. ADI-002-077-2022  de 2022. Objeto: Prestación de servicios Profesionales al área de Deporte del Instituto Distrital de Deporte y Recreación - IDER, para apoyar la coordinación del proyecto Integración Comunitaria a través del Deporte como Herramienta para la inclusión Social desde los diferentes enfoques Poblacionales.</t>
  </si>
  <si>
    <t>025</t>
  </si>
  <si>
    <t xml:space="preserve">ADI-002-077-2022 </t>
  </si>
  <si>
    <t>12-12-2022</t>
  </si>
  <si>
    <t xml:space="preserve">2125      </t>
  </si>
  <si>
    <t>1090387584-9</t>
  </si>
  <si>
    <t>KAREN JANETH FLOREZ HERNANDEZ</t>
  </si>
  <si>
    <t>PRESTACION DE SERVICIOS PROFESIONALES No. ADI-002-236-2022  de 2022. Objeto: Prestación de servicios profesionales al área de deporte del Instituto Distrital de Deporte y Recreación - IDER para apoyar las actividades del proyecto denominado Consolidación del Sistema Deportivo Distrital mediante una estrategia de estímulos y/o apoyos a las organizaciones deportivas y deportistas de altos logros.</t>
  </si>
  <si>
    <t xml:space="preserve">ADI-002-236-2022 </t>
  </si>
  <si>
    <t xml:space="preserve">2126      </t>
  </si>
  <si>
    <t>73087629</t>
  </si>
  <si>
    <t>EDINSON  PADILLA GUTIERREZ</t>
  </si>
  <si>
    <t>PRESTACION DE SERVICIOS DE APOYO A LA GESTION No. ADI-002-269-2022 de 2022. Objeto: Prestación de servicios al área de Recreación del Instituto Distrital de Deporte y Recreación - IDER, como apoyo a la gestión como técnico de sonido para apoyar las actividades de la estrategia aprovechamiento del espacio público en el marco del proyecto recreación comunitaria y aprovechamiento del tiempo libre, como mecanismo de cohesión e integración social en el Distrito de Cartagena de indias.</t>
  </si>
  <si>
    <t>ADI-002-269-2022</t>
  </si>
  <si>
    <t xml:space="preserve">2127      </t>
  </si>
  <si>
    <t>73148435</t>
  </si>
  <si>
    <t>FRANCISCO  LOPEZ CABARCAS</t>
  </si>
  <si>
    <t>PRESTACION DE SERVICIOS DE APOYO A LA GESTION No. ADI-002-275-2022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</si>
  <si>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 xml:space="preserve">ADI-002-275-2022 </t>
  </si>
  <si>
    <t xml:space="preserve">2128      </t>
  </si>
  <si>
    <t>45781641</t>
  </si>
  <si>
    <t>GLENDA PATRICIA GUZMAN ACOSTA</t>
  </si>
  <si>
    <t>PRESTACION DE SERVICIOS DE APOYO A LA GESTION No. ADI-002-295-2022  de 2022. Objeto: Prestación de servicios al área de Deporte del Instituto Distrital de Deporte y Recreación - IDER, como asesor del programa de discapacidad del proyecto integración comunitaria a través del deporte como herramienta para la inclusión social desde los diferentes enfoques poblacionales</t>
  </si>
  <si>
    <t xml:space="preserve">ADI-002-295-2022 </t>
  </si>
  <si>
    <t xml:space="preserve">2129      </t>
  </si>
  <si>
    <t>3811737</t>
  </si>
  <si>
    <t>WALFRAN  RAMOS PACHECO</t>
  </si>
  <si>
    <t>PRESTACION DE SERVICIOS DE APOYO A LA GESTION No. ADI-002-297-2022  de 2022. Objeto: Prestación de servicios al área de Deporte del Instituto Distrital de Deporte y Recreación - IDER, como asesor del Programa de Discapacidad en el marco del proyecto Integración Comunitaria a través del Deporte como Herramienta para la inclusión Social desde los diferentes enfoques Poblacionales</t>
  </si>
  <si>
    <t xml:space="preserve">ADI-002-297-2022 </t>
  </si>
  <si>
    <t xml:space="preserve">2130      </t>
  </si>
  <si>
    <t>73205167</t>
  </si>
  <si>
    <t>RONALD ALFREDO SUAREZ BARROS</t>
  </si>
  <si>
    <t>PRESTACION DE SERVICIOS DE APOYO A LA GESTION No. ADI-002-298-2022 de 2022. Objeto: Prestación de servicios al área de Deporte del Instituto Distrital de Deporte y Recreación - IDER, como asesor del Programa de Discapacidad en el marco del proyecto Integración Comunitaria a través del Deporte como Herramienta para la inclusión Social desde los diferentes enfoques Poblacionales</t>
  </si>
  <si>
    <t>ADI-002-298-2022</t>
  </si>
  <si>
    <t xml:space="preserve">2131      </t>
  </si>
  <si>
    <t>1047422269</t>
  </si>
  <si>
    <t>NICOLAS DE JESUS MARTINEZ LEONES</t>
  </si>
  <si>
    <t>PRESTACION DE SERVICIOS DE APOYO A LA GESTION No. ADI-002-299-2022  de 2022. Objeto: Prestación de servicios al área de Deporte del Instituto Distrital de Deporte y Recreación - IDER, como apoyo para la ejecución del programa de discapacidad en el marco del proyecto Integración Comunitaria a través del Deporte como Herramienta para la inclusión Social desde los diferentes enfoques Poblacionales</t>
  </si>
  <si>
    <t xml:space="preserve">ADI-002-299-2022 </t>
  </si>
  <si>
    <t xml:space="preserve">2132      </t>
  </si>
  <si>
    <t>73073881</t>
  </si>
  <si>
    <t>OSCAR  PEÑUELA MONTOYA</t>
  </si>
  <si>
    <t>PRESTACION DE SERVICIOS DE APOYO A LA GESTION No. ADI-002-302-2022  de 2022. Objeto: Prestación de servicios al área de Deporte del Instituto Distrital de Deporte y Recreación - IDER, como Monitor del Programa Discapacitados del proyecto Integración Comunitaria a través del Deporte como Herramienta para la inclusión Social desde los diferentes enfoques Poblacionales</t>
  </si>
  <si>
    <t xml:space="preserve">ADI-002-302-2022 </t>
  </si>
  <si>
    <t xml:space="preserve">2133      </t>
  </si>
  <si>
    <t>1143348949</t>
  </si>
  <si>
    <t>ALFONSO  CORREA LLORENTE</t>
  </si>
  <si>
    <t>PRESTACION DE SERVICIOS DE APOYO A LA GESTION No. ADI-002-300-2022 de 2022. Objeto: Prestación de servicios al área de Deporte del Instituto Distrital de Deporte y Recreación - IDER, como apoyo para la ejecución del programa de discapacidad en el marco del proyecto Integración Comunitaria a través del Deporte como Herramienta para la inclusión Social desde los diferentes enfoques Poblacionales</t>
  </si>
  <si>
    <t>ADI-002-300-2022</t>
  </si>
  <si>
    <t xml:space="preserve">2134      </t>
  </si>
  <si>
    <t>1143386253-3</t>
  </si>
  <si>
    <t xml:space="preserve">YOHANNA PATRICIA ESTUPIÑAN DUEÑAS </t>
  </si>
  <si>
    <t xml:space="preserve">PRESTACION DE SERVICIOS PROFESIONALES No. ADI-002-270-2022 de 2022. Objeto: Prestación de servicios Profesionales al área de Recreación del Instituto Distrital de Deporte y Recreación - IDER, para apoyar como psicólogo las actividades de la estrategia denominada campamentos juveniles en el marco del proyecto recreación comunitaria y aprovechamiento del tiempo libre, como mecanismo de cohesión e integración social en el Distrito de Cartagena de indias. </t>
  </si>
  <si>
    <t>ADI-002-270-2022</t>
  </si>
  <si>
    <t xml:space="preserve">2135      </t>
  </si>
  <si>
    <t>177</t>
  </si>
  <si>
    <t>830103828-5</t>
  </si>
  <si>
    <t>AGROBOLSA S.A COMISIONISTA DE BOLSA</t>
  </si>
  <si>
    <t xml:space="preserve">SUMINISTROS No. ADI-001-463-2022 de 2022. Objeto: ADICIONAL No. 1 AL CONTRATO DE COMISIÓN No. 463 - 2022 PARA COMPRA EN LA BOLSA MERCANTIL DE COLOMBIA BMC DE BIENES DE CARACTERÍSTICAS TÉCNICAS UNIFORMES Y DE COMÚN UTILIZACIÓN, CELEBRADO ENTRE EL INSTITUTO DISTRITAL DE DEPORTE Y RECREACIÓN - IDER Y AGROBOLSA S. A. COMISIONISTA DE BOLSA.
</t>
  </si>
  <si>
    <t>Otros bienes transportables (excepto productos metálicos, maquinaria y equipo)</t>
  </si>
  <si>
    <t>ADI-001-463-2022</t>
  </si>
  <si>
    <t>13-12-2022</t>
  </si>
  <si>
    <t xml:space="preserve">2136      </t>
  </si>
  <si>
    <t>166</t>
  </si>
  <si>
    <t>RECURSOS PARA EL PAGO DE BONIFICACION ESPECIAL DE RECREACION PERSONAL DE PLANTA VIGENCIA 2022</t>
  </si>
  <si>
    <t>Bonificación especial de recreación</t>
  </si>
  <si>
    <t xml:space="preserve">2137      </t>
  </si>
  <si>
    <t>188</t>
  </si>
  <si>
    <t xml:space="preserve">2139      </t>
  </si>
  <si>
    <t xml:space="preserve">2140      </t>
  </si>
  <si>
    <t>168</t>
  </si>
  <si>
    <t>1049562539-8</t>
  </si>
  <si>
    <t>ANDRES MANUEL PILA SOLANO</t>
  </si>
  <si>
    <t>recursos para apoyo a atletas, cartageneros y bolivarenses de altos logros que alcanzaron medallas de oro en la vigencia
RESOLUCION No 324 de 02 de Diciembre de 2022 otorga estimulo económico por triunfos y títulos alcanzados en certámenes internacionales</t>
  </si>
  <si>
    <t>CONSOLIDACION DEL SISTEMA DEPORTIVO DISTRITAL MEDIANTE UNA ESTRATEGIA DE ESTIMULOS Y/O APOYOS A LAS ORGANIZACIONES DEPORTIVAS  Y DEPORTISTAS DE ALTOS LOGROS-0 CARTAGENA DE INDIAS</t>
  </si>
  <si>
    <t>B059</t>
  </si>
  <si>
    <t>1.3.3.8.01-95-059 - R.B. SGP DEPORTE</t>
  </si>
  <si>
    <t xml:space="preserve">2141      </t>
  </si>
  <si>
    <t>1039456988-1</t>
  </si>
  <si>
    <t>FRANCISCO ANTONIO MOSQUERA VALENCIA</t>
  </si>
  <si>
    <t xml:space="preserve">2142      </t>
  </si>
  <si>
    <t>1048438710-8</t>
  </si>
  <si>
    <t>GENESIS  RODRIGUEZ ARROYO</t>
  </si>
  <si>
    <t xml:space="preserve">2143      </t>
  </si>
  <si>
    <t>45538757</t>
  </si>
  <si>
    <t>GLEDYS BELLO TERAN</t>
  </si>
  <si>
    <t xml:space="preserve">2144      </t>
  </si>
  <si>
    <t>1003561293-1</t>
  </si>
  <si>
    <t>JHON MARIO CUELLO FLOREZ</t>
  </si>
  <si>
    <t xml:space="preserve">2145      </t>
  </si>
  <si>
    <t>700126799-7</t>
  </si>
  <si>
    <t>LUZ KARIME GARZON ARBOLEDA</t>
  </si>
  <si>
    <t xml:space="preserve">2146      </t>
  </si>
  <si>
    <t>700092678-6</t>
  </si>
  <si>
    <t xml:space="preserve">MAURICIO MAURICIO JIMENEZ TORRES </t>
  </si>
  <si>
    <t xml:space="preserve">2147      </t>
  </si>
  <si>
    <t>1004364203</t>
  </si>
  <si>
    <t>MARIA FERNANDA TIMMS ARIZA</t>
  </si>
  <si>
    <t xml:space="preserve">2148      </t>
  </si>
  <si>
    <t>1143401210-1</t>
  </si>
  <si>
    <t>YURIZA PAOLA MARTINEZ GALAN</t>
  </si>
  <si>
    <t xml:space="preserve">2149      </t>
  </si>
  <si>
    <t>1047499470-2</t>
  </si>
  <si>
    <t>LAURA STEFANNY GARRIDO MEDINA</t>
  </si>
  <si>
    <t xml:space="preserve">2150      </t>
  </si>
  <si>
    <t>1007675194</t>
  </si>
  <si>
    <t>DARLEVIS  MOSQUERA DURAN</t>
  </si>
  <si>
    <t xml:space="preserve">2151      </t>
  </si>
  <si>
    <t>1001832838-1</t>
  </si>
  <si>
    <t>SHEILA ALEJANDRA MUÑOZ MAZA</t>
  </si>
  <si>
    <t xml:space="preserve">2155      </t>
  </si>
  <si>
    <t>173</t>
  </si>
  <si>
    <t>890480023</t>
  </si>
  <si>
    <t xml:space="preserve">COMFENALCO   </t>
  </si>
  <si>
    <t>CONTRATO DE PRESTACION DE SERVIVIOS No. CPS-IDER-531-2022 de 2022. Objeto: PRESTACIÓN DE SERVICIOS DE APOYO A LA GESTIÓN PARA EL DESARROLLO DE ACTIVIDADES DEL PLAN DE INCENTIVOS INSTITUCIONALES EN EL MARCO DEL PLAN DE BIENESTAR SOCIAL DEL INSTITUTO DISTRITAL DE DEPORTE Y RECREACIÓN. -IDER PARA LA VIGENCIA 2022.</t>
  </si>
  <si>
    <t>Gastos de Bienestar social</t>
  </si>
  <si>
    <t xml:space="preserve">2156      </t>
  </si>
  <si>
    <t>43</t>
  </si>
  <si>
    <t>900156264</t>
  </si>
  <si>
    <t>NUEVA EMPRESA PROMOTORA DE SALUD</t>
  </si>
  <si>
    <t>recursos para el pagos de los aportes en salud para el personal de planta del instituto vigencia 2022, mes de diciembre</t>
  </si>
  <si>
    <t>Aportes a la seguridad social en salud</t>
  </si>
  <si>
    <t xml:space="preserve">2157      </t>
  </si>
  <si>
    <t>800130907</t>
  </si>
  <si>
    <t xml:space="preserve">SALUD TOTAL  </t>
  </si>
  <si>
    <t xml:space="preserve">2158      </t>
  </si>
  <si>
    <t>800251440</t>
  </si>
  <si>
    <t xml:space="preserve">SANITAS EPS  </t>
  </si>
  <si>
    <t xml:space="preserve">2159      </t>
  </si>
  <si>
    <t>800088702</t>
  </si>
  <si>
    <t xml:space="preserve">SURA EPS  </t>
  </si>
  <si>
    <t xml:space="preserve">2160      </t>
  </si>
  <si>
    <t>806008394-7</t>
  </si>
  <si>
    <t>MUTUAL SER EPS . .. .</t>
  </si>
  <si>
    <t xml:space="preserve">2161      </t>
  </si>
  <si>
    <t>44</t>
  </si>
  <si>
    <t>900336004</t>
  </si>
  <si>
    <t>COLPENSIONES</t>
  </si>
  <si>
    <t>recursos para el pago de los aportes de seguridad social en pensiones para el personal de planta del ider vigencia 2022, mes de diciembre</t>
  </si>
  <si>
    <t>Aportes a la seguridad social en pensiones</t>
  </si>
  <si>
    <t xml:space="preserve">2162      </t>
  </si>
  <si>
    <t>800229739</t>
  </si>
  <si>
    <t xml:space="preserve">PROTECCION S.A  </t>
  </si>
  <si>
    <t xml:space="preserve">2163      </t>
  </si>
  <si>
    <t>800224808</t>
  </si>
  <si>
    <t xml:space="preserve">PORVENIR S.A  </t>
  </si>
  <si>
    <t xml:space="preserve">2164      </t>
  </si>
  <si>
    <t>800227940</t>
  </si>
  <si>
    <t xml:space="preserve">COLFONDOS   </t>
  </si>
  <si>
    <t xml:space="preserve">2165      </t>
  </si>
  <si>
    <t>47</t>
  </si>
  <si>
    <t>899999239</t>
  </si>
  <si>
    <t xml:space="preserve">I.C.B.F   </t>
  </si>
  <si>
    <t>recursos para el pago de los aportes de seguridad social al ICBF para el personal de planta del ider vigencia 2022, mes de diciembre</t>
  </si>
  <si>
    <t>Aportes al ICBF</t>
  </si>
  <si>
    <t xml:space="preserve">2166      </t>
  </si>
  <si>
    <t>46</t>
  </si>
  <si>
    <t>recursos para el pago de los aportes de seguridad social caja de compensacion familiar para el personal de planta del ider vigencia 2022, mes de diciembre</t>
  </si>
  <si>
    <t>Aportes a cajas de compensación familiar</t>
  </si>
  <si>
    <t xml:space="preserve">2167      </t>
  </si>
  <si>
    <t>48</t>
  </si>
  <si>
    <t>899999034</t>
  </si>
  <si>
    <t xml:space="preserve">SENA   </t>
  </si>
  <si>
    <t>recursos para el pago de los aportes de seguridad social al SENA para el personal de planta del ider vigencia 2022, mes de diciembre</t>
  </si>
  <si>
    <t>Aportes al SENA</t>
  </si>
  <si>
    <t xml:space="preserve">2168      </t>
  </si>
  <si>
    <t>45</t>
  </si>
  <si>
    <t>860011153-6</t>
  </si>
  <si>
    <t>ARP-POSITIVA COMPAÑIA DE SEGUROS</t>
  </si>
  <si>
    <t>recursos para el pago de los aportes de seguridad social en ARL para el personal de planta del ider vigencia 2022, mes de diciembre</t>
  </si>
  <si>
    <t>Aportes generales al sistema de riesgos laborales</t>
  </si>
  <si>
    <t xml:space="preserve">2169      </t>
  </si>
  <si>
    <t>8834680</t>
  </si>
  <si>
    <t>EDWIN ENRIQUE ZUÑIGA GARCIA</t>
  </si>
  <si>
    <t>PRESTACION DE SERVICIOS DE APOYO A LA GESTION No. ADI-002-184-2022 de 2022. Objeto: Prestación de servicios al área de Deporte del Instituto Distrital de Deporte y Recreación - IDER como profesor de núcleos del proyecto Desarrollo de la Escuela de Iniciación y formación deportiva por núcleos y énfasis en la ciudad de Cartagena de Indias</t>
  </si>
  <si>
    <t>ADI-002-184-2022</t>
  </si>
  <si>
    <t xml:space="preserve">2170      </t>
  </si>
  <si>
    <t>45535499</t>
  </si>
  <si>
    <t>GILMA ILSE IDARRAGA VILLAMIZAR</t>
  </si>
  <si>
    <t>PRESTACION DE SERVICIOS DE APOYO A LA GESTION No. ADI-002-296-2022 de 2022. Objeto: Prestación de servicios al área de Deporte del Instituto Distrital de Deporte y Recreación - IDER, como Interprete Programa de Discapacidad en el marco del proyecto Integración Comunitaria a través del Deporte como Herramienta para la inclusión Social desde los diferentes enfoques Poblacionales.</t>
  </si>
  <si>
    <t>ADI-002-296-2022</t>
  </si>
  <si>
    <t xml:space="preserve">2171      </t>
  </si>
  <si>
    <t>1128059358</t>
  </si>
  <si>
    <t>EDER  SARMIENTO HERNANDEZ</t>
  </si>
  <si>
    <t>PRESTACION DE SERVICIOS DE APOYO A LA GESTION No. ADI-002-303-2022 de 2022. Objeto: Prestación de servicios al área de Deporte del Instituto Distrital de Deporte y Recreación - IDER, como Monitor Juegos Indígenas del proyecto Integración Comunitaria a través del Deporte como Herramienta para la inclusión Social desde los diferentes enfoques Poblacionales.</t>
  </si>
  <si>
    <t>ADI-002-303-2022</t>
  </si>
  <si>
    <t xml:space="preserve">2172      </t>
  </si>
  <si>
    <t>73082706</t>
  </si>
  <si>
    <t>JOSE GUILLERMO TORRES ORTIZ</t>
  </si>
  <si>
    <t>PRESTACION DE SERVICIOS PROFESIONALES No. ADI-002-305-2022 de 2022. Objeto: Prestación de servicios Profesionales al área de Deporte del Instituto Distrital de Deporte y Recreación - IDER, como Asesor de Deporte Social Comunitario en el marco del proyecto Integración Comunitaria a través del Deporte como Herramienta para la inclusión Social desde los diferentes enfoques Poblacionales.</t>
  </si>
  <si>
    <t>ADI-002-305-2022</t>
  </si>
  <si>
    <t xml:space="preserve">2173      </t>
  </si>
  <si>
    <t>1048607700-1</t>
  </si>
  <si>
    <t>DAYANI GISELA RODRIGUEZ ALVAREZ</t>
  </si>
  <si>
    <t>PRESTACION DE SERVICIOS DE APOYO A LA GESTION No. ADI-002-306-2022 de 2022. Objeto: Prestación de servicios al área de Deporte del Instituto Distrital de Deporte y Recreación - IDER, asistente del proyecto Integración Comunitaria a través del Deporte como Herramienta para la inclusión Social desde los diferentes enfoques Poblacionales.</t>
  </si>
  <si>
    <t>ADI-002-306-2022</t>
  </si>
  <si>
    <t xml:space="preserve">2174      </t>
  </si>
  <si>
    <t>52511516</t>
  </si>
  <si>
    <t>MARELYS  CHIQUILLO CERVANTES</t>
  </si>
  <si>
    <t>PRESTACION DE SERVICIOS DE APOYO A LA GESTION No. ADI-002-307-2022 de 2022. Objeto: Prestación de servicios al área de Deporte del Instituto Distrital de Deporte y Recreación - IDER, como Monitor Juegos Corregimentales del proyecto Integración Comunitaria a través del Deporte como Herramienta para la inclusión Social desde los diferentes enfoques Poblacionales.</t>
  </si>
  <si>
    <t>ADI-002-307-2022</t>
  </si>
  <si>
    <t xml:space="preserve">2175      </t>
  </si>
  <si>
    <t>3811729</t>
  </si>
  <si>
    <t>HECTOR JOSE JIMENEZ REHNALS</t>
  </si>
  <si>
    <t>PRESTACION DE SERVICIOS DE APOYO A LA GESTION No. ADI-002-308-2022 de 2022. Objeto: Prestación de servicios al área de Deporte del Instituto Distrital de Deporte y Recreación - IDER, como Monitor Juegos Comunales del proyecto Integración Comunitaria a través del Deporte como Herramienta para la inclusión Social desde los diferentes enfoques Poblacionales.</t>
  </si>
  <si>
    <t>ADI-002-308-2022</t>
  </si>
  <si>
    <t xml:space="preserve">2176      </t>
  </si>
  <si>
    <t>73583521</t>
  </si>
  <si>
    <t>NORLAN  RICARDO KNIGHT</t>
  </si>
  <si>
    <t>PRESTACION DE SERVICIOS DE APOYO A LA GESTION No. ADI-002-311-2022 de 2022. Objeto: Prestación de servicios al área de Deporte del Instituto Distrital de Deporte y Recreación - IDER, como apoyo para la ejecución del programa de discapacidad en el marco del proyecto Integración Comunitaria a través del Deporte como Herramienta para la inclusión Social desde los diferentes enfoques Poblacionales</t>
  </si>
  <si>
    <t>ADI-002-311-2022</t>
  </si>
  <si>
    <t xml:space="preserve">2177      </t>
  </si>
  <si>
    <t>73126125</t>
  </si>
  <si>
    <t>ARNOLDO  JULIO CASTRO</t>
  </si>
  <si>
    <t>PRESTACION DE SERVICIOS DE APOYO A LA GESTION No. ADI-002-312-2022 de 2022. Objeto: Prestación de servicios al área de Deporte del Instituto Distrital de Deporte y Recreación - IDER, como Monitor Juegos Afros del proyecto Integración Comunitaria a través del Deporte como Herramienta para la inclusión Social desde los diferentes enfoques Poblacionales</t>
  </si>
  <si>
    <t>ADI-002-312-2022</t>
  </si>
  <si>
    <t xml:space="preserve">2178      </t>
  </si>
  <si>
    <t>73581904</t>
  </si>
  <si>
    <t>ROGER DARIO LOPEZ DE HOYOS</t>
  </si>
  <si>
    <t>PRESTACION DE SERVICIOS DE APOYO A LA GESTION No. ADI-002-319-2022 de 2022. Objeto: Prestación de servicios al área de Deporte del Instituto Distrital de Deporte y Recreación - IDER, como Monitor Juegos Carcelarios del proyecto Integración Comunitaria a través del Deporte como Herramienta para la inclusión Social desde los diferentes enfoques Poblacionales.</t>
  </si>
  <si>
    <t>ADI-002-319-2022</t>
  </si>
  <si>
    <t xml:space="preserve">2179      </t>
  </si>
  <si>
    <t>1143346218-4</t>
  </si>
  <si>
    <t>MEIRY ELY BASTIDAS NEGRETE</t>
  </si>
  <si>
    <t xml:space="preserve">PRESTACION DE SERVICIOS DE APOYO A LA GESTION No. ADI-001-394-2022 de 2022. Objeto: Prestación de Servicios de Apoyo a la Gestión mediante el acompañamiento técnico a las actividades de la Oficina Asesora Jurídica del Instituto Distrital de Deporte y Recreación- IDER </t>
  </si>
  <si>
    <t>ADI-001-394-2022</t>
  </si>
  <si>
    <t xml:space="preserve">2180      </t>
  </si>
  <si>
    <t>45563154</t>
  </si>
  <si>
    <t>VANESSA PAULIN TRIVIÑO MONTES</t>
  </si>
  <si>
    <t>PRESTACION DE SERVICIOS DE APOYO A LA GESTION No. ADI-001-449-2022 de 2022. Objeto: :
Prestación de servicios al área de Jurídica del Instituto Distrital de Deporte y Recreación - IDER, como asistente técnico de Inspección Vigilancia y Control en el marco del proyecto Consolidación del Sistema Deportivo Distrital mediante una estrategia de estímulos y/o apoyos a las organizaciones deportivas y deportistas de altos logro</t>
  </si>
  <si>
    <t>ADI-001-449-2022</t>
  </si>
  <si>
    <t xml:space="preserve">2181      </t>
  </si>
  <si>
    <t>159</t>
  </si>
  <si>
    <t>1047384435</t>
  </si>
  <si>
    <t>ZAMIR  CONTRERAS LOPEZ</t>
  </si>
  <si>
    <t>PRESTACION DE SERVICIOS DE APOYO A LA GESTION No. AD-002-309-2022 de 2022. Objeto: Prestación de servicios al Instituto Distrital de Deporte y Recreación -IDER, para fungir como asistente de investigación del proyecto “IMPLEMENTACIÓN DEL OBSERVATORIO DE CIENCIAS APLICADAS AL DEPORTE, LA RECREACIÓN, LA ACTIVIDAD FÍSICA Y EL APROVECHAMIENTO DEL TIEMPO LIBRE EN EL DISTRITO DE CARTAGENA DE INDIAS”</t>
  </si>
  <si>
    <t>AD-002-309-2022</t>
  </si>
  <si>
    <t xml:space="preserve">2182      </t>
  </si>
  <si>
    <t>73196504</t>
  </si>
  <si>
    <t>LUIS ALBERTO MORELOS HERRERA</t>
  </si>
  <si>
    <t>PRESTACION DE SERVICIOS DE APOYO A LA GESTION No. ADI-002-103-2022 de 2022. Objeto: Prestación de servicios como apoyo al área de recreación para el desarrollo de la estrategia transformación de hábitos para la generación de entornos saludables en el marco del proyecto denominado mejoramiento de los estilos de vida mediante la promoción masiva de una vida activa de la ciudadanía en el Distrito de Cartagena.</t>
  </si>
  <si>
    <t>ADI-002-103-2022</t>
  </si>
  <si>
    <t xml:space="preserve">2183      </t>
  </si>
  <si>
    <t>1143397595-4</t>
  </si>
  <si>
    <t>NEDER DE JESUS HORTA MARTINEZ</t>
  </si>
  <si>
    <t>PRESTACION DE SERVICIOS DE APOYO A LA GESTION No. ADI-002-285-2022 de 2022. Objeto: Prestación de servicios de apoyo a la gestión al área de recreación como líder bosque de la estrategia campamentos juveniles en el marco del proyecto recreación comunitaria y aprovechamiento del tiempo libre, como mecanismo de cohesión e integración social en el Distrito de Cartagena de indias</t>
  </si>
  <si>
    <t>ADI-002-285-2022</t>
  </si>
  <si>
    <t xml:space="preserve">2184      </t>
  </si>
  <si>
    <t>45767874</t>
  </si>
  <si>
    <t>NALLY LUZ ORTIZ PINEDO</t>
  </si>
  <si>
    <t>PRESTACION DE SERVICIOS DE APOYO A LA GESTION No. ADI-002-287-2022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</si>
  <si>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ADI-002-287-2022</t>
  </si>
  <si>
    <t xml:space="preserve">2185      </t>
  </si>
  <si>
    <t>33104800</t>
  </si>
  <si>
    <t>MONICA PATRICIA BATISTA PINO</t>
  </si>
  <si>
    <t>PRESTACION DE SERVICIOS DE APOYO A LA GESTION No. ADI-002-288-2022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</si>
  <si>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ADI-002-288-2022</t>
  </si>
  <si>
    <t xml:space="preserve">2186      </t>
  </si>
  <si>
    <t>23197364</t>
  </si>
  <si>
    <t>LUZ MILA DEL CARMEN LOPEZ JEREZ</t>
  </si>
  <si>
    <t>PRESTACION DE SERVICIOS DE APOYO A LA GESTION No. ADI-002-292-2022 de 2022. Objeto: Prestación de servicios como auxiliar de enfermería al área de recreación para el desarrollo de la estrategia transformación de hábitos para la generación de entornos saludables en el marco del proyecto denominado mejoramiento de los estilos de vida mediante la promoción masiva de una vida activa de la ciudadanía en el Distrito de Cartagena.</t>
  </si>
  <si>
    <t>ADI-002-292-2022</t>
  </si>
  <si>
    <t xml:space="preserve">2187      </t>
  </si>
  <si>
    <t>45372003-1</t>
  </si>
  <si>
    <t>DEISY JOHANNA RUIZ BARRIOS</t>
  </si>
  <si>
    <t>PRESTACION DE SERVICIOS DE APOYO A LA GESTION No. ADI-002-293-2022 de 2022. Objeto: Prestación de servicios como auxiliar de enfermería al área de recreación para el desarrollo de la estrategia transformación de hábitos para la generación de entornos saludables en el marco del proyecto denominado mejoramiento de los estilos de vida mediante la promoción masiva de una vida activa de la ciudadanía en el Distrito de Cartagena.</t>
  </si>
  <si>
    <t>ADI-002-293-2022</t>
  </si>
  <si>
    <t xml:space="preserve">2188      </t>
  </si>
  <si>
    <t>73134859</t>
  </si>
  <si>
    <t>JORGE ELIECER HEREDIA LAMBIS</t>
  </si>
  <si>
    <t xml:space="preserve">PRESTACION DE SERVICIOS DE APOYO A LA GESTION No. ADI-002-286-2022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
</t>
  </si>
  <si>
    <t>ADI-002-286-2022</t>
  </si>
  <si>
    <t xml:space="preserve">2189      </t>
  </si>
  <si>
    <t>860071250-9</t>
  </si>
  <si>
    <t>BMC BOLSA MERCANTIL DE COLOMBIA S.A.</t>
  </si>
  <si>
    <t>N.A. No. ADI-001-52307372 de 2022. Objeto: LOTE DOTACION DE MOBILIARIO DIVISIONES Y MUEBLES - MOBILIARIO VARIOS - LOTE - SIN EMPAQUE - PROCESADO</t>
  </si>
  <si>
    <t>ADI-001-52307372</t>
  </si>
  <si>
    <t>14-12-2022</t>
  </si>
  <si>
    <t xml:space="preserve">2190      </t>
  </si>
  <si>
    <t>186</t>
  </si>
  <si>
    <t>830037946-3</t>
  </si>
  <si>
    <t xml:space="preserve">PANAMERICANA LIBRERIA Y PAPELERIA SA   </t>
  </si>
  <si>
    <t xml:space="preserve">SUMINISTROS No. 102071 de 2022. Objeto: Adquisición de elementos de primeros auxilios para dotar los botiquines de IDER
</t>
  </si>
  <si>
    <t>102071</t>
  </si>
  <si>
    <t xml:space="preserve">2191      </t>
  </si>
  <si>
    <t>176</t>
  </si>
  <si>
    <t>SUMINISTROS No. 102193 de 2022. Objeto: Adquisición de equipos fotográficos, accesorios y equipo Drone para el INSTITUTO DE DEPORTE Y RECREACIÓN – IDER</t>
  </si>
  <si>
    <t>102193</t>
  </si>
  <si>
    <t>15-12-2022</t>
  </si>
  <si>
    <t xml:space="preserve">2192      </t>
  </si>
  <si>
    <t>169</t>
  </si>
  <si>
    <t>890921246-6</t>
  </si>
  <si>
    <t>IMPLEMENTOS DE SEGURIDAD INDUSTRIAL IMPLESEG S.A.S</t>
  </si>
  <si>
    <t>CONTRATO DE SUMINISTROS No. 102190 de 2022. Objeto: Recarga de extintores</t>
  </si>
  <si>
    <t>102190</t>
  </si>
  <si>
    <t xml:space="preserve">2193      </t>
  </si>
  <si>
    <t>22790620-5</t>
  </si>
  <si>
    <t>PADDYS BERENA MONTES LICONA</t>
  </si>
  <si>
    <t>PRESTACION DE SERVICIOS DE APOYO A LA GESTION No. ADI-002-304-2022 de 2022. Objeto: Prestación de servicios de apoyo a la gestión al área de Deporte del Instituto Distrital de Deporte y Recreación - IDER para el proyecto Desarrollo de la Escuela de Iniciación y formación deportiva por núcleos y énfasis en la ciudad de Cartagena de Indias.</t>
  </si>
  <si>
    <t>ADI-002-304-2022</t>
  </si>
  <si>
    <t xml:space="preserve">2194      </t>
  </si>
  <si>
    <t>1143359580</t>
  </si>
  <si>
    <t>EDER ENRIQUE OROZCO VERGARA</t>
  </si>
  <si>
    <t>PRESTACION DE SERVICIOS DE APOYO A LA GESTION No. ADI-002-313-2022 de 2022. Objeto: Prestación de servicios al área de Deporte del Instituto Distrital de Deporte y Recreación - IDER como profesor de núcleos del proyecto Desarrollo de la Escuela de Iniciación y formación deportiva por núcleos y énfasis en la ciudad de Cartagena de Indias</t>
  </si>
  <si>
    <t>ADI-002-313-2022</t>
  </si>
  <si>
    <t xml:space="preserve">2195      </t>
  </si>
  <si>
    <t>1143355146-0</t>
  </si>
  <si>
    <t>ALEJANDRO MIGUEL SALINAS PEREZ</t>
  </si>
  <si>
    <t>PRESTACION DE SERVICIOS DE APOYO A LA GESTION No. ADI-002-318-2022 de 2022. Objeto: Prestación de servicios al área de Deporte del Instituto Distrital de Deporte y Recreación - IDER como profesor de énfasis del proyecto Desarrollo de la Escuela de Iniciación y formación deportiva por núcleos y énfasis en la ciudad de Cartagena de Indias.</t>
  </si>
  <si>
    <t>ADI-002-318-2022</t>
  </si>
  <si>
    <t xml:space="preserve">2196      </t>
  </si>
  <si>
    <t>1047437283</t>
  </si>
  <si>
    <t>ELVIS  UTRIA MERCADO</t>
  </si>
  <si>
    <t>PRESTACION DE SERVICIOS DE APOYO A LA GESTION No. ADI-002-322-2022 de 2022. Objeto: Prestación de servicios al área de Deporte del Instituto Distrital de Deporte y Recreación - IDER como profesor de núcleos del proyecto Desarrollo de la Escuela de Iniciación y formación deportiva por núcleos y énfasis en la ciudad de Cartagena de Indias</t>
  </si>
  <si>
    <t>ADI-002-322-2022</t>
  </si>
  <si>
    <t xml:space="preserve">2197      </t>
  </si>
  <si>
    <t>1143386922</t>
  </si>
  <si>
    <t>EMANUEL  PADILLA BELEÑO</t>
  </si>
  <si>
    <t>PRESTACION DE SERVICIOS DE APOYO A LA GESTION No. ADI-002-323-2022 de 2022. Objeto: Prestación de servicios al área de Deporte del Instituto Distrital de Deporte y Recreación - IDER como profesor de núcleos del proyecto Desarrollo de la Escuela de Iniciación y formación deportiva por núcleos y énfasis en la ciudad de Cartagena de Indias</t>
  </si>
  <si>
    <t>ADI-002-323-2022</t>
  </si>
  <si>
    <t xml:space="preserve">2198      </t>
  </si>
  <si>
    <t>73131701</t>
  </si>
  <si>
    <t>JAVIER  VELASCO BERDUGO</t>
  </si>
  <si>
    <t>PRESTACION DE SERVICIOS DE APOYO A LA GESTION No. ADI-002-333-2022 de 2022. Objeto: Prestación de servicios al área de Deporte del Instituto Distrital de Deporte y Recreación - IDER como profesor de núcleos del proyecto Desarrollo de la Escuela de Iniciación y formación deportiva por núcleos y énfasis en la ciudad de Cartagena de Indias.</t>
  </si>
  <si>
    <t>ADI-002-333-2022</t>
  </si>
  <si>
    <t xml:space="preserve">2199      </t>
  </si>
  <si>
    <t>7919973</t>
  </si>
  <si>
    <t>FRANCISCO JAVIER GUEVARA BENITEZ</t>
  </si>
  <si>
    <t>PRESTACION DE SERVICIOS DE APOYO A LA GESTION No. ADI-002-335-2022 de 2022. Objeto: Prestación de servicios al área de Deporte del Instituto Distrital de Deporte y Recreación - IDER como profesor de núcleos del proyecto Desarrollo de la Escuela de Iniciación y formación deportiva por núcleos y énfasis en la ciudad de Cartagena de Indias</t>
  </si>
  <si>
    <t>ADI-002-335-2022</t>
  </si>
  <si>
    <t xml:space="preserve">2200      </t>
  </si>
  <si>
    <t>51927284</t>
  </si>
  <si>
    <t>DEYANIRA  MERCADO PUELLO</t>
  </si>
  <si>
    <t>PRESTACION DE SERVICIOS DE APOYO A LA GESTION No. ADI-002-347-2022 de 2022. Objeto: Prestación de servicios como Enfermera del área de Deporte del Instituto Distrital de Deporte y Recreación - IDER, para brindar apoyo al proyecto Desarrollo de la Escuela de Iniciación y formación deportiva por núcleos y énfasis en la ciudad de Cartagena de Indias.</t>
  </si>
  <si>
    <t>ADI-002-347-2022</t>
  </si>
  <si>
    <t xml:space="preserve">2201      </t>
  </si>
  <si>
    <t>1143391990-3</t>
  </si>
  <si>
    <t>DANIELA NICOL FRIAS SERRANO</t>
  </si>
  <si>
    <t>PRESTACION DE SERVICIOS PROFESIONALES No. ADI-002-368-2022 de 2022. Objeto: Prestación de Servicios Profesionales como abogado para brindar asesoría jurídica al Instituto Distrital de Deporte y Recreación- IDER en el marco de la ejecución del proyecto Consolidación del Sistema Deportivo Distrital mediante una estrategia de estímulos y/o apoyos a las organizaciones deportivas y deportistas de altos logros.</t>
  </si>
  <si>
    <t>ADI-002-368-2022</t>
  </si>
  <si>
    <t xml:space="preserve">2202      </t>
  </si>
  <si>
    <t>73576886</t>
  </si>
  <si>
    <t>SAMUEL ENRIQUE PALLARES SARAVIA</t>
  </si>
  <si>
    <t>PRESTACION DE SERVICIOS PROFESIONALES No. ADI-001-402-2022 de 2022. Objeto: Prestación de servicios Profesionales como abogado para brindar asesoría jurídica a la Dirección Administrativa y Financiera del IDER.</t>
  </si>
  <si>
    <t>ADI-001-402-2022</t>
  </si>
  <si>
    <t xml:space="preserve">2203      </t>
  </si>
  <si>
    <t>174</t>
  </si>
  <si>
    <t>901641820-1</t>
  </si>
  <si>
    <t>01</t>
  </si>
  <si>
    <t>CONTRATO DE OBRA No. ADI-001-462-2022 de 2022. Objeto: ‘’Realizar por el Sistema de precios unitarios fijos sin fórmula de reajuste las OBRAS DE MEJORAMIENTO Y ADECUACIONES DE ESCENARIOS DEPORTIVOS DEL DISTRITO DE CARTAGENA en el marco del proyecto de inversión: ‘’CONSERVACIÓN, MANTENIMIENTO Y MEJORAMIENTO DE LOS ESCENARIOS DEPORTIVOS DE LA CIUDAD COMO ESTRATEGIA DE PRESERVACIÓN DEL PATRIMONIO MATERIAL DEL DISTRITO DE CARTAGENA DE INDIAS”.</t>
  </si>
  <si>
    <t>CONSERVACION MANTENIMIENTO Y MEJORAMIENTO DE LOS ESCENARIOS  DEPORTIVOS DE LA CIUDAD COMO ESTRATEGIA DE PRESERVACION  DEL PATRIMONIO MATERIAL DEL DISTRITO DE CARTAGENA DE INDIAS</t>
  </si>
  <si>
    <t>C097</t>
  </si>
  <si>
    <t>1.2.2.0.00-097 ICDE IDER 3% ICA</t>
  </si>
  <si>
    <t>ADI-001-462-2022</t>
  </si>
  <si>
    <t xml:space="preserve">2204      </t>
  </si>
  <si>
    <t>11</t>
  </si>
  <si>
    <t>18877104</t>
  </si>
  <si>
    <t>CARLOS MANUEL POMBO GALLARDO</t>
  </si>
  <si>
    <t>PRESTACION DE SERVICIOS PROFESIONALES No. ADI-002-221-2022 de 2022. Objeto: Prestación de servicios profesionales al área de deporte del Instituto Distrital de Deporte y Recreación - IDER para apoyar la coordinación del proyecto denominado Consolidación del Sistema Deportivo Distrital mediante una estrategia de estímulos y/o apoyos a las organizaciones deportivas y deportistas de altos logros.</t>
  </si>
  <si>
    <t>ADI-002-221-2022</t>
  </si>
  <si>
    <t>16-12-2022</t>
  </si>
  <si>
    <t xml:space="preserve">2205      </t>
  </si>
  <si>
    <t>1047432167</t>
  </si>
  <si>
    <t>PAULA CRISTINA CARABALLO BLANQUICETT</t>
  </si>
  <si>
    <t>PRESTACION DE SERVICIOS DE APOYO A LA GESTION No. ADI-002-334-2022 de 2022. Objeto: Prestación de servicios al área de Deporte del Instituto Distrital de Deporte y Recreación - IDER como profesor de núcleos del proyecto Desarrollo de la Escuela de Iniciación y formación deportiva por núcleos y énfasis en la ciudad de Cartagena de Indias</t>
  </si>
  <si>
    <t>ADI-002-334-2022</t>
  </si>
  <si>
    <t xml:space="preserve">2206      </t>
  </si>
  <si>
    <t>171</t>
  </si>
  <si>
    <t>900814107-8</t>
  </si>
  <si>
    <t>INNOVA SERVICIOS Y SUMINISTROS SAS</t>
  </si>
  <si>
    <t>CONTRATO No. 533-2022 de 2022. Objeto: ADQUISICIÓN DE EQUIPOS Y ACCESORIOS DE SONIDOS NECESARIOS PARA EL DESARROLLO DE LAS ACTIVIDADES MISIONALES DEL IDER</t>
  </si>
  <si>
    <t>533-2022</t>
  </si>
  <si>
    <t>19-12-2022</t>
  </si>
  <si>
    <t xml:space="preserve">2207      </t>
  </si>
  <si>
    <t>73099582</t>
  </si>
  <si>
    <t>EDGARDO DE JESUS HERNANDEZ PADILLA</t>
  </si>
  <si>
    <t>PRESTACION DE SERVICIOS DE APOYO A LA GESTION No. ADI-001-401-2022 de 2022. Objeto: Prestación de servicios de apoyo a la gestión como auxiliar administrativo en la Dirección Administrativa y Financiera del IDER.</t>
  </si>
  <si>
    <t>ADI-001-401-2022</t>
  </si>
  <si>
    <t>20-12-2022</t>
  </si>
  <si>
    <t xml:space="preserve">2208      </t>
  </si>
  <si>
    <t>1143358513-4</t>
  </si>
  <si>
    <t>JHONNATAN  BALLESTAS AVILEZ</t>
  </si>
  <si>
    <t>PRESTACION DE SERVICIOS PROFESIONALES No. ADI-002-301-2022 de 2022. Objeto: Prestación de servicios profesionales al Instituto Distrital de Deporte y Recreación -IDER, para fungir como investigador del proyecto “IMPLEMENTACIÓN DEL OBSERVATORIO DE CIENCIAS APLICADAS AL DEPORTE, LA RECREACIÓN, LA ACTIVIDAD FÍSICA Y EL APROVECHAMIENTO DEL TIEMPO LIBRE EN EL DISTRITO DE CARTAGENA DE INDIAS”</t>
  </si>
  <si>
    <t>ADI-002-301-2022</t>
  </si>
  <si>
    <t xml:space="preserve">2209      </t>
  </si>
  <si>
    <t>45455258-1</t>
  </si>
  <si>
    <t>MARIA DEL CARMEN TORRES CASTRO</t>
  </si>
  <si>
    <t>PRESTACION DE SERVICIOS DE APOYO A LA GESTION No. ADI-002-247-2022 de 2022. Objeto: Prestación de servicios al área de Recreación del Instituto Distrital de Deporte y Recreación - IDER, como apoyo como promotor lúdico para apoyar las actividades de la estrategia escuela recreativa en el marco del proyecto recreación comunitaria y aprovechamiento del tiempo libre, como mecanismo de cohesión e integración social en el Distrito de Cartagena de indias.</t>
  </si>
  <si>
    <t>ADI-002-247-2022</t>
  </si>
  <si>
    <t xml:space="preserve">2210      </t>
  </si>
  <si>
    <t>8714414-1</t>
  </si>
  <si>
    <t>GERMAN DANILO HERNANDEZ TORRES</t>
  </si>
  <si>
    <t xml:space="preserve">PRESTACION DE SERVICIOS PROFESIONALES No. ADI-002-396-2022 de 2022. Objeto: Prestación de servicios profesionales para brindar asesoría y acompañamiento a los procesos comunicacionales del Instituto Distrital de Deporte y Recreación-IDER.
</t>
  </si>
  <si>
    <t>ADI-002-396-2022</t>
  </si>
  <si>
    <t xml:space="preserve">2211      </t>
  </si>
  <si>
    <t>64560831-9</t>
  </si>
  <si>
    <t>PATRICIA ELENA ROMERO NARANJO</t>
  </si>
  <si>
    <t>PRESTACION DE SERVICIOS PROFESIONALES No. ADI-001-400-2022 de 2022. Objeto: Prestación de servicios profesionales para brindar acompañamiento a los procesos de la dirección del Instituto Distrital de Deporte y Recreación IDER.</t>
  </si>
  <si>
    <t>ADI-001-400-2022</t>
  </si>
  <si>
    <t xml:space="preserve">2212      </t>
  </si>
  <si>
    <t>1047402799-3</t>
  </si>
  <si>
    <t>DAIS  HERNANDEZ GUZMAN</t>
  </si>
  <si>
    <t>PRESTACION DE SERVICIOS PROFESIONALES No. ADI-001-399-2022 de 2022. Objeto: Prestación de servicios profesionales para brindar asesoría y acompañamiento a los procesos de la Dirección del Instituto Distrital de Deporte y Recreación-IDER.</t>
  </si>
  <si>
    <t>ADI-001-399-2022</t>
  </si>
  <si>
    <t xml:space="preserve">2213      </t>
  </si>
  <si>
    <t>45519223</t>
  </si>
  <si>
    <t>GINA DEL CARMEN CASTELLANOS MORALES</t>
  </si>
  <si>
    <t>PRESTACION DE SERVICIOS DE APOYO A LA GESTION No. ADI-002-397-2022 de 2022. Objeto: Prestación de servicios de apoyo a la gestión para brindar acompañamiento a los procesos de la dirección del Instituto Distrital de Deporte y Recreación-IDER</t>
  </si>
  <si>
    <t>ADI-002-397-2022</t>
  </si>
  <si>
    <t xml:space="preserve">2214      </t>
  </si>
  <si>
    <t>73579787-9</t>
  </si>
  <si>
    <t>GUILLERMO LUIS HENRIQUEZ SALAS</t>
  </si>
  <si>
    <t>PRESTACION DE SERVICIOS PROFESIONALES No. ADI-001-398-2022 de 2022. Objeto: Prestación de Servicios Profesionales como ingeniero de sistemas para brindar asesoría técnica al área de Sistemas del Instituto Distrital de Deporte y Recreación-IDER</t>
  </si>
  <si>
    <t>ADI-001-398-2022</t>
  </si>
  <si>
    <t xml:space="preserve">2215      </t>
  </si>
  <si>
    <t>11038166</t>
  </si>
  <si>
    <t>NICOLAS ANTONIO HERRERA GUERRERO</t>
  </si>
  <si>
    <t>PRESTACION DE SERVICIOS DE APOYO A LA GESTION No. ADI-002-326-2022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</si>
  <si>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ADI-002-326-2022</t>
  </si>
  <si>
    <t xml:space="preserve">2216      </t>
  </si>
  <si>
    <t>1047470036-2</t>
  </si>
  <si>
    <t>KELLY JOHANA DIAZ ALZAMORA</t>
  </si>
  <si>
    <t>PRESTACION DE SERVICIOS DE APOYO A LA GESTION No. ADI-002-327-2022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</si>
  <si>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ADI-002-327-2022</t>
  </si>
  <si>
    <t xml:space="preserve">2217      </t>
  </si>
  <si>
    <t>73569276</t>
  </si>
  <si>
    <t>WILMER  ALVAREZ RODRIGUEZ</t>
  </si>
  <si>
    <t>PRESTACION DE SERVICIOS DE APOYO A LA GESTION No. ADI-002-328-2022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</si>
  <si>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ADI-002-328-2022</t>
  </si>
  <si>
    <t xml:space="preserve">2218      </t>
  </si>
  <si>
    <t>9149441</t>
  </si>
  <si>
    <t>OSVALDO EMILIO JULIO MERCADO</t>
  </si>
  <si>
    <t>PRESTACION DE SERVICIOS DE APOYO A LA GESTION No. ADI-002-332-2022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</si>
  <si>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ADI-002-332-2022</t>
  </si>
  <si>
    <t xml:space="preserve">2219      </t>
  </si>
  <si>
    <t>30873932</t>
  </si>
  <si>
    <t>LETICIA  DIAZ HERRERA</t>
  </si>
  <si>
    <t>PRESTACION DE SERVICIOS DE APOYO A LA GESTION No. ADI-002-339-2022 de 2022. Objeto: Prestación de servicios al área de recreación como monitor para el desarrollo del proyecto denominado mejoramiento de los estilos de vida mediante la promoción masiva de una vida activa de la ciudadanía en el Distrito de Cartagena.</t>
  </si>
  <si>
    <t>ADI-002-339-2022</t>
  </si>
  <si>
    <t xml:space="preserve">2220      </t>
  </si>
  <si>
    <t>1044934025-3</t>
  </si>
  <si>
    <t>JAIME ANTONIO HERRERA PUELLO</t>
  </si>
  <si>
    <t>PRESTACION DE SERVICIOS PROFESIONALES No. ADI-002-340-2022 de 2022. Objeto: Prestación de servicios Profesionales al área de Recreación del Instituto Distrital de Deporte y Recreación - IDER, como recreador de la estrategia denominada recreación para todos en el marco del proyecto recreación comunitaria y aprovechamiento del tiempo libre, como mecanismo de cohesión e integración social en el Distrito de Cartagena de indias.</t>
  </si>
  <si>
    <t>ADI-002-340-2022</t>
  </si>
  <si>
    <t xml:space="preserve">2221      </t>
  </si>
  <si>
    <t>1075266173-1</t>
  </si>
  <si>
    <t>ANDRES ADEL PEREZ FERNANDEZ</t>
  </si>
  <si>
    <t>PRESTACION DE SERVICIOS DE APOYO A LA GESTION No. ADI-001-403-2022 de 2022. Objeto: Prestación de servicios de apoyo a la gestión a la Dirección Administrativa y Financiera del IDER en la organización, archivo y relación de la información que se reciba y envié por parte de esta.</t>
  </si>
  <si>
    <t>ADI-001-403-2022</t>
  </si>
  <si>
    <t xml:space="preserve">2222      </t>
  </si>
  <si>
    <t>1143345240</t>
  </si>
  <si>
    <t>MANUEL ANTONIO DE LA RANS VEGA</t>
  </si>
  <si>
    <t>PRESTACION DE SERVICIOS DE APOYO A LA GESTION No. ADI-002-289-2022 de 2022. Objeto: Prestación de servicios como apoyo al área de recreación para el desarrollo de la estrategia mejoramiento de los estilos de vida en el marco del proyecto denominado mejoramiento de los estilos de vida mediante la promoción masiva de una vida activa de la ciudadanía en el Distrito de Cartagena.</t>
  </si>
  <si>
    <t>ADI-002-289-2022</t>
  </si>
  <si>
    <t xml:space="preserve">2223      </t>
  </si>
  <si>
    <t>45748267-4</t>
  </si>
  <si>
    <t>LAUREN SCHARLEYN ORTIZ BUSTILLO</t>
  </si>
  <si>
    <t xml:space="preserve">PRESTACION DE SERVICIOS PROFESIONALES No. ADI-001-448-2022 de 2022. Objeto: Prestación de servicios al área de Deporte del Instituto Distrital de Deporte y Recreación - IDER, como asistente técnico del proyecto Consolidación del Sistema Deportivo Distrital mediante una estrategia de estímulos y/o apoyos a las organizaciones deportivas y 
deportistas de altos logros.
</t>
  </si>
  <si>
    <t>ADI-001-448-2022</t>
  </si>
  <si>
    <t xml:space="preserve">2224      </t>
  </si>
  <si>
    <t>45539616-5</t>
  </si>
  <si>
    <t>ROSA MARIA MEDINA CARDENAS</t>
  </si>
  <si>
    <t>PRESTACION DE SERVICIOS DE APOYO A LA GESTION No. ADI-002-336-2022 de 2022. Objeto: Prestación de servicios de apoyo a la gestión al área de Deporte del Instituto Distrital de Deporte y Recreación - IDER en el marco del proyecto Fortalecimiento del deporte estudiantil mediante la implementación de los Juegos Intercolegiados y universitarios en el Distrito de Cartagena de Indias</t>
  </si>
  <si>
    <t>ADI-002-336-2022</t>
  </si>
  <si>
    <t xml:space="preserve">2225      </t>
  </si>
  <si>
    <t>190</t>
  </si>
  <si>
    <t>901443770-2</t>
  </si>
  <si>
    <t>UNION TEMPORAL ESPECIALES COLOMBIA</t>
  </si>
  <si>
    <t xml:space="preserve">PRESTACION DE SERVICIOS DE TRANSPORTE No. ADI-001-87290-2022 de 2022. Objeto: PRESTACIÓN DEL SERVICIO DE TRANSPORTE TERRESTRE AUTOMOTOR ESPECIAL DE PASAJEROS PARA EL DESARROLLO DE LAS ACTIVIDADES ADMINISTATIVAS DEL IDER Y LA EJECUCIÓN DE LOS OBJETIVOS DE LOS PROYECTOS DE INVERSIÓN APROBADOS POR EL DISTRITO DE CARTAGENA PARA LA VIGENCIA 2022’
</t>
  </si>
  <si>
    <t>INTEGRACION COMUNITARIA  A TRAVES DEL DEPORTE COMO HERRAMIENTA PARA LA INCLUSION SOCIAL DESDE LOS DIFERENTES ENFOQUES POBLACIONALES CARTAGENA DE INDIAS</t>
  </si>
  <si>
    <t>A059</t>
  </si>
  <si>
    <t>1.3.3.8.01-95-059-RB SGP DEPORTE</t>
  </si>
  <si>
    <t>ADI-001-87290-2022</t>
  </si>
  <si>
    <t xml:space="preserve">2226      </t>
  </si>
  <si>
    <t>1007230263-3</t>
  </si>
  <si>
    <t>KENIA ALEJANDRA MENDOZA OSPINO</t>
  </si>
  <si>
    <t>recursos para apoyo a atletas, cartageneros y bolivarenses de altos logros que alcanzaron medallas de oro en la vigencia</t>
  </si>
  <si>
    <t xml:space="preserve">2231      </t>
  </si>
  <si>
    <t>145</t>
  </si>
  <si>
    <t>901380949-1</t>
  </si>
  <si>
    <t>CARIBEMAR  DE LA COSTA SAS ESP</t>
  </si>
  <si>
    <t xml:space="preserve">SERVICIOS PUBLICOS RESOLUCION No. 341-2022 de 2022. Objeto: RESUELVE:
ARTICULO PRIMERO: Reconocer y ordenar pagar a favor de la empresa CARIBE MAR DE LA COSTA S.A.S E.S.P.  NIT. 901.380.949-1, por la suma de CIEN MILLONES CUATROCIENTOS TREINTA Y TRES MIL CUATROCIENTOS DIEZ PESOS MLC ($100.433.410.oo) por concepto de pago del servicio de energía en los escenarios deportivos relacionados en la parte considerativa del presente acto administrativo correspondiente al mes de Noviembre del año 2022.
PARAGRAFO UNICO: Tramítese a través de la Dirección Administrativa y Financiera de la entidad – Profesional Universitario responsable de presupuesto la expedición del registro presupuestal a favor de la empresa CARIBE MAR DE LA COSTA S.A.S E.S.P. NIT. 901.380.949-1 para soportar el pago ordenado de forma procedente.
ARTICULO SEGUNDO: Comuníquese a la Dirección Administrativa y Financiera de la entidad para lo de su competencia.
ARTÍCULO TERCERO: Contra la presente resolución no procede recurso alguno en virtud de lo dispuesto en el artículo 75 de la Ley 1437 de 2011.
ARTICULO CUARTO: La presente Resolución rige a partir de la fecha de su expedición.
</t>
  </si>
  <si>
    <t>A097</t>
  </si>
  <si>
    <t>1.3.3.2.00-95-097 RB ICDE IDER 3% ICA</t>
  </si>
  <si>
    <t>341-2022</t>
  </si>
  <si>
    <t>22-12-2022</t>
  </si>
  <si>
    <t xml:space="preserve">2232      </t>
  </si>
  <si>
    <t>52</t>
  </si>
  <si>
    <t>900092385</t>
  </si>
  <si>
    <t>UNE EPM TELECOMUNICACIONES S.A E.S.P</t>
  </si>
  <si>
    <t xml:space="preserve">SERVICIOS PUBLICOS No. 342-2022 de 2022. Objeto: ARTÍCULO PRIMERO: Reconocer y ordenar pagar a favor de la empresa UNE EPM TELECOMUNICACIONES S.A. E.S.P., NIT. 900.092.385-9, la suma de DOS MILLONES SETECIENTOS SETENTA Y SIETE MIL CIENTO SETENTA Y TRES PESOS MLC ($2.766.101.oo) por concepto de pago de los servicios de internet fibra óptica y wifi en la nube del Área Administrativa, Complejo Acuático y Complejo de Raquetas del Instituto Distrital de Deporte y Recreación – IDER.
PARÁGRAFO ÚNICO: Tramítese a través de la Dirección Administrativa y Financiera de la entidad – Profesional Universitario responsable de presupuesto la expedición del registro presupuestal a favor de la empresa UNE EPM TELECOMUNICACIONES S.A. E.S.P. para soportar el pago ordenado de forma precedente. 
ARTICULO SEGUNDO: Comuníquese a la Dirección Administrativa y Financiera de la entidad para lo de su competencia. 
ARTÍCULO TERCERO: Contra la presente resolución no procede recurso alguno en virtud de lo dispuesto en el artículo 75 de la Ley 1437 de 2011.
ARTICULO CUARTO: La presente Resolución rige a partir de la fecha de su expedición.
</t>
  </si>
  <si>
    <t>Servicios publicos, internet, telefonos y otros</t>
  </si>
  <si>
    <t>342-2022</t>
  </si>
  <si>
    <t xml:space="preserve">2233      </t>
  </si>
  <si>
    <t>800252396</t>
  </si>
  <si>
    <t>AGUAS DE CARTAGENA S.A E.S.P.</t>
  </si>
  <si>
    <t xml:space="preserve">SERVICIOS PUBLICOS No. 343-2022 de 2022. Objeto: RESUELVE:
ARTICULO PRIMERO: Autorizar el pago a la empresa AGUAS DE CARTAGENA S.A. E.S.P.  NIT. 800.252.396-4, por la suma CUARENTA Y SIETE MILLONES NOVECIENTOS CINCUENTA Y CUATRO MIL OCHOCIENTOS CINCUENTA Y SEIS PESOS MLC ($47.954.856.oo) por concepto de pago de los servicios de acueducto y alcantarillado de escenarios deportivos varios del IDER.
PARÁGRAFO ÚNICO: Tramítese a través de la Dirección Administrativa y Financiera de la entidad – Profesional Universitario responsable de presupuesto la expedición del registro presupuestal a favor de la empresa AGUAS DE CARTAGENA S.A. E.S.P. para soportar el pago ordenado de forma precedente.
ARTICULO SEGUNDO: Autorícese al Director Administrativo y Financiero código 009 Grado 53 del IDER para que los Profesionales Universitarios responsables de presupuesto que haga las anotaciones presupuestales y contables que se requieran para darle cumplimiento a los artículos anteriormente mencionados en la presente Resolución.
ARTÍCULO TERCERO: Contra la presente resolución no procede recurso alguno en virtud de lo dispuesto en el artículo 75 de la Ley 1437 de 2011.
ARTICULO CUARTO: La presente Resolución rige a partir de la fecha de su expedición.
</t>
  </si>
  <si>
    <t>343-2022</t>
  </si>
  <si>
    <t>Columna1</t>
  </si>
  <si>
    <t xml:space="preserve">CPS-IDER-077-2022 </t>
  </si>
  <si>
    <t xml:space="preserve">CPS-IDER-236-2022 </t>
  </si>
  <si>
    <t xml:space="preserve">CPS-IDER-275-2022 </t>
  </si>
  <si>
    <t xml:space="preserve">CPS-IDER-295-2022 </t>
  </si>
  <si>
    <t xml:space="preserve">CPS-IDER-297-2022 </t>
  </si>
  <si>
    <t xml:space="preserve">CPS-IDER-299-2022 </t>
  </si>
  <si>
    <t xml:space="preserve">CPS-IDER-302-2022 </t>
  </si>
  <si>
    <t>VALOR AHORRO</t>
  </si>
  <si>
    <t>CONTRATACIÓN DIRECTA</t>
  </si>
  <si>
    <t>371-2023</t>
  </si>
  <si>
    <t>372-2023</t>
  </si>
  <si>
    <t>381-2023</t>
  </si>
  <si>
    <t>392-2023</t>
  </si>
  <si>
    <t>390-2023</t>
  </si>
  <si>
    <t>391-2023</t>
  </si>
  <si>
    <t>393-2023</t>
  </si>
  <si>
    <t>394-2023</t>
  </si>
  <si>
    <t>PATRICIA PIA COZZARELLI DIAZGRANADOS</t>
  </si>
  <si>
    <t>DORIS BARRIOS BATISTA</t>
  </si>
  <si>
    <t>RESTAURANTE DOÑA GLORIA</t>
  </si>
  <si>
    <t>ALFREDO ALCAZAR ACEVEDO</t>
  </si>
  <si>
    <t>NANCY ESTER TORRES OLIVERA</t>
  </si>
  <si>
    <t>MARIA PATRICIA BUJ ORTIZ</t>
  </si>
  <si>
    <t>PRIXMASOL SAS</t>
  </si>
  <si>
    <t>El arrendador entrega a título de arrendamiento alarrendatario el siguiente bien inmueble unidad deventa y servicio de 2779 metros ubicada enescenario deportivo Cancha Sintética de Bocagrandecon dirección avenida Córdoba carrera SanchoJimenessic avenida San Mateo y el lago barrioBocagrande matrícula inmobiliaria del escenario deNo 060177165 para ser uso de está en la venta depizzas</t>
  </si>
  <si>
    <t>el arrendador entrega a título de arrendamiento alarrendatario el siguiente bien inmueble unidad deventa y servicio de 356 metros ubicada en escenariodeportivo Cancha Sintética de Bocagrande condirección avenida Córdoba carrera Sancho Jimenessic avenida San Mateo y el lago barrio Bocagrandematrícula inmobiliaria del escenario de No 060177165 para ser uso de está en la venta de dulces ymecatos</t>
  </si>
  <si>
    <t>Prestación de Servicio mediante la modalidad Software comoServicio SaaS para la puesta en servicio y el acceso a laplataforma SAFE WEB que permite el registro seguimiento ycontrol de la contabilidad presupuesto tesorería órdenes depago contratación y trazabilidad de cuentas de acuerdo conla propuesta y especificaciones técnicas</t>
  </si>
  <si>
    <t>El IDER entrega en calidad de uso de aprovechamiento económico el escenario deportivo ESTADIO OLÍMPICO JAIME MORÓN LEÓN ubicado en el barrio Olaya Herrera de Cartagena en la K51 31 A10 con matrícula inmobiliaria 06047603 con la finalidad de la práctica deportiva y partidos de fútbol del REAL CARTAGENA FUTBOL CLUB SA EN REORGANIZACIÓN</t>
  </si>
  <si>
    <t>El arrendador entrega a título de arrendamiento alarrendatario el siguiente bien inmueble unidad deventa y servicio No 5 de 1176 metros ubicada enescenario deportivo Cancha Sintética de Bocagrandecon dirección avenida Córdoba carrera SanchoJimenes sic avenida San Mateo y el lago barrioBocagrande matrícula inmobiliaria del escenario deNo 060177165 para ser uso de está en la venta decomidas</t>
  </si>
  <si>
    <t>El arrendador entrega a título de arrendamiento alarrendatario el siguiente bien inmueble unidad deventa y servicio No 4 de 1275 metros ubicada enescenario deportivo Cancha Sintética de Bocagrandecon dirección avenida Córdoba carrera SanchoJimenes sic avenida San Mateo y el lago barrioBocagrande matrícula inmobiliaria del escenario deNo 060177165 para ser uso de está en la ventabebidas gaseosas jugos y derivados exceptuandobebidas alcohólicas</t>
  </si>
  <si>
    <t>El arrendador entrega a título de arrendamiento alarrendatario el siguiente bien inmueble unidad deventa y servicio No 1 de 1823 metros ubicada en elescenario deportivo ESTADIO DE SÓFBOL ARGEMIROBERMÚDEZ con referencia catastral No 010402920003000 ubicado en K5631 258 para ser uso de laactividad comercial de una cafetería cuya venta es deproductos varios</t>
  </si>
  <si>
    <t>ICLD</t>
  </si>
  <si>
    <t>REMUNERACIÓN SERVICIOS TÉCNICOS</t>
  </si>
  <si>
    <t>EN EJECUCIÓN</t>
  </si>
  <si>
    <t>https://community.secop.gov.co/Public/Tendering/OpportunityDetail/Index?noticeUID=CO1.NTC.3968093&amp;isFromPublicArea=True&amp;isModal=true&amp;asPopupView=true</t>
  </si>
  <si>
    <t>https://community.secop.gov.co/Public/Tendering/OpportunityDetail/Index?noticeUID=CO1.NTC.3967549&amp;isFromPublicArea=True&amp;isModal=true&amp;asPopupView=true</t>
  </si>
  <si>
    <t>https://community.secop.gov.co/Public/Tendering/OpportunityDetail/Index?noticeUID=CO1.NTC.3967097&amp;isFromPublicArea=True&amp;isModal=true&amp;asPopupView=true</t>
  </si>
  <si>
    <t>https://community.secop.gov.co/Public/Tendering/OpportunityDetail/Index?noticeUID=CO1.NTC.4003949&amp;isFromPublicArea=True&amp;isModal=true&amp;asPopupView=true</t>
  </si>
  <si>
    <t>https://community.secop.gov.co/Public/Tendering/OpportunityDetail/Index?noticeUID=CO1.NTC.4012547&amp;isFromPublicArea=True&amp;isModal=true&amp;asPopupView=true</t>
  </si>
  <si>
    <t>https://community.secop.gov.co/Public/Tendering/OpportunityDetail/Index?noticeUID=CO1.NTC.3941034&amp;isFromPublicArea=True&amp;isModal=true&amp;asPopupView=true</t>
  </si>
  <si>
    <t>https://community.secop.gov.co/Public/Tendering/OpportunityDetail/Index?noticeUID=CO1.NTC.3940857&amp;isFromPublicArea=True&amp;isModal=true&amp;asPopupView=true</t>
  </si>
  <si>
    <t>https://community.secop.gov.co/Public/Tendering/OpportunityDetail/Index?noticeUID=CO1.NTC.3942328&amp;isFromPublicArea=True&amp;isModal=true&amp;asPopupView=true</t>
  </si>
  <si>
    <t>Conservacion, Mantenimiento y Mejoramiento de los Escenarios Deportivos de la ciudad como estrategia de preservacion del patrimonio material del Distrito de Cartagena de Indias.</t>
  </si>
  <si>
    <t>PROVEEDOR EXCLUSIVO</t>
  </si>
  <si>
    <t>NÚMERO DE CONTRATO</t>
  </si>
  <si>
    <t>PROCESO DE SELECCIÓN</t>
  </si>
  <si>
    <t>CD-IDER-003-2023</t>
  </si>
  <si>
    <t>FUENTTE</t>
  </si>
  <si>
    <t>TIPO DE RECURSO</t>
  </si>
  <si>
    <t>Ley 1150 de 2007</t>
  </si>
  <si>
    <t>CMA-IDER-002-2022</t>
  </si>
  <si>
    <t>PUBLICADO</t>
  </si>
  <si>
    <t>INTERVENTORIA TÉCNICA, ADMINISTRATIVA, FINANCIERA, LEGAL Y AMBIENTAL AL CONTRATO DE OBRA CUYO OBJETO ES: "Realizar por el Sistema de precios unitarios fijos sin fórmula de reajuste las OBRAS DE RECONSTRUCCIÓN, MEJORAMIENTO, CONSERVACIÓN Y ADECUACIONES DE ESCENARIOS DEPORTIVOS DEL DISTRITO DE CARTAGENA en el marco del proyecto de inversión: "CONSERVACIÓN, MANTENIMIENTO Y MEJORAMIENTO DE LOS ESCENARIOS DEPORTIVOS DE LA CIUDAD COMO ESTRATEGIA DE PRESERVACIÓN DEL PATRIMONIO MATERIAL DEL DISTRITO DE CARTAGENA DE INDIAS</t>
  </si>
  <si>
    <t>ICAT 3% // SGP Deportes</t>
  </si>
  <si>
    <t>CONCURSO DE MÉRITO ABIERTO</t>
  </si>
  <si>
    <t>PENDIENTE</t>
  </si>
  <si>
    <t>https://community.secop.gov.co/Public/Tendering/OpportunityDetail/Index?noticeUID=CO1.NTC.3692601&amp;isFromPublicArea=True&amp;isModal=False</t>
  </si>
  <si>
    <t>INVERSIÓN</t>
  </si>
  <si>
    <t>JUSTIFICACIÓN</t>
  </si>
  <si>
    <t>ROQUE PALOMINO</t>
  </si>
  <si>
    <t>LIC-PUB-IDER-002-2022</t>
  </si>
  <si>
    <t>LICITACIÓN PÚBLICA</t>
  </si>
  <si>
    <t>https://community.secop.gov.co/Public/Tendering/OpportunityDetail/Index?noticeUID=CO1.NTC.3575598&amp;isFromPublicArea=True&amp;isModal=False</t>
  </si>
  <si>
    <t>Obra Pública</t>
  </si>
  <si>
    <t>SUMINISTRO DE QUÍMICOS PARA PISCINA para la CONSERVACIÓN, MANTENIMIENTO Y MEJORAMIENTO DEL ESCENARIO COMPLEJO ACUÁTICO JAIME GONZALEZ JHONSON DEL IDERDE CARTAGENA DE INDIAS, VIGENCIA 2023</t>
  </si>
  <si>
    <t>SA-SI-IDER-001-2023</t>
  </si>
  <si>
    <t>SA-SI-IDER-002-2023</t>
  </si>
  <si>
    <t>SELECCIÓN ABREVIADA SUBASTA INVERSA</t>
  </si>
  <si>
    <t>SUMINISTRO</t>
  </si>
  <si>
    <t>https://community.secop.gov.co/Public/Tendering/OpportunityDetail/Index?noticeUID=CO1.NTC.4116678&amp;isFromPublicArea=True&amp;isModal=False</t>
  </si>
  <si>
    <t>SUMINISTRO DE AGROQUÍMICOS para la CONSERVACIÓN, MANTENIMIENTO Y MEJORAMIENTO DE LOS ESCENARIOS DEL DISTRITO DE CARTAGENA DE INDIAS, VIGENCIA 2023</t>
  </si>
  <si>
    <t>TASA PRO DEPORTE Y RECREACIÓN</t>
  </si>
  <si>
    <t>SGP DEPORTES</t>
  </si>
  <si>
    <t>https://community.secop.gov.co/Public/Tendering/OpportunityDetail/Index?noticeUID=CO1.NTC.4117256&amp;isFromPublicArea=True&amp;isModal=False</t>
  </si>
  <si>
    <t>OC 105476</t>
  </si>
  <si>
    <t>Solicitud N° 181366</t>
  </si>
  <si>
    <t>DISTRACOM S.A.</t>
  </si>
  <si>
    <t>Suministro de combustible para la conservacion, mantenenimiento y mejoramiento de los escenarios deportivos</t>
  </si>
  <si>
    <t>TIENDA VIRTUAL</t>
  </si>
  <si>
    <t>ACUERDO MARCO DE PRECIOS</t>
  </si>
  <si>
    <t>https://www.colombiacompra.gov.co/tienda-virtual-del-estado-colombiano/ordenes-compra/105476</t>
  </si>
  <si>
    <t>ARRENDAMIENTOS</t>
  </si>
  <si>
    <t>SELECCIÓN ABREVIADA TVEC</t>
  </si>
  <si>
    <t>ICA 3%</t>
  </si>
  <si>
    <t>OC 106514</t>
  </si>
  <si>
    <t>Solicitud N° 183122</t>
  </si>
  <si>
    <t>HARDWARE ASESORIAS SOFTWARE LTDA</t>
  </si>
  <si>
    <t>Adquisicion de consumibles de impresion toner y tintas para impresoras</t>
  </si>
  <si>
    <t>398-2023</t>
  </si>
  <si>
    <t>PROSUTEC S.A.S.</t>
  </si>
  <si>
    <t>VENEPLAST LTDA</t>
  </si>
  <si>
    <t>OC 106596</t>
  </si>
  <si>
    <t>OC 106672</t>
  </si>
  <si>
    <t>Solicitud N° 183213</t>
  </si>
  <si>
    <t>Adquisicion de tintas y toner HP SAMSUNG</t>
  </si>
  <si>
    <t>Adquisicion de tintas y toner</t>
  </si>
  <si>
    <t>Otros bienes transportables</t>
  </si>
  <si>
    <t>https://www.colombiacompra.gov.co/tienda-virtual-del-estado-colombiano/ordenes-compra/106514</t>
  </si>
  <si>
    <t>https://www.colombiacompra.gov.co/tienda-virtual-del-estado-colombiano/ordenes-compra/106596</t>
  </si>
  <si>
    <t>https://www.colombiacompra.gov.co/tienda-virtual-del-estado-colombiano/ordenes-compra/106672</t>
  </si>
  <si>
    <t>El IDER entrega en calidad de uso de aprovechamiento económico el escenario deportivo ESTADIO OLÍMPICO JAIME MORÓN LEÓN ubicado en el barrio Olaya Herrera de Cartagena en la K51 31 A-10 con matrícula inmobiliaria 060-47603, con la finalidad de cuatro (4) partidos de futbol amistosos de clientes y ejecutivos de la empresa TREMENDA CREATIVA &amp; BTL S.A.S.</t>
  </si>
  <si>
    <t xml:space="preserve">	TREMENDA CREATIVA &amp; BTL SAS</t>
  </si>
  <si>
    <t>SA-BM-IDER-001-2023</t>
  </si>
  <si>
    <t>BOLSA MERCANTIL</t>
  </si>
  <si>
    <t>SELECCIÓN ABREVIADA BMC</t>
  </si>
  <si>
    <t>COMISIÓN</t>
  </si>
  <si>
    <t>399-2023</t>
  </si>
  <si>
    <t>MEGACONSTRUCCIONES DEL CARIBE SAS</t>
  </si>
  <si>
    <t xml:space="preserve">Realizar por el Sistema de precios unitarios fijos sin fórmula de reajuste las OBRAS DE RECONSTRUCCIÓN, MEJORAMIENTO, CONSERVACIÓN Y ADECUACIONES DE ESCENARIOS DEPORTIVOS DEL DISTRITO DE CARTAGENA en el marco del proyecto de inversión: CONSERVACIÓN, MANTENIMIENTO Y MEJORAMIENTO DE LOS ESCENARIOS DEPORTIVOS DE LA CIUDAD COMO ESTRATEGIA DE PRESERVACIÓN DEL PATRIMONIO MATERIAL DEL DISTRITO DE CARTAGENA DE INDIAS" </t>
  </si>
  <si>
    <t>61, 63 y 142</t>
  </si>
  <si>
    <t>62 y 143</t>
  </si>
  <si>
    <t>400-2023</t>
  </si>
  <si>
    <t>401-2023</t>
  </si>
  <si>
    <t>COMISIONISTAS AGROPECUARIOS S.A.</t>
  </si>
  <si>
    <t>WATER OIL AND SOLIDS TREATMENT SERVICES S.A.S</t>
  </si>
  <si>
    <t>ALMACEN AGROPECUARIO DE ANTIOQUIA SAS</t>
  </si>
  <si>
    <t>FOMENTO DEPORTIVO</t>
  </si>
  <si>
    <t>SA-MC-IDER-001-2023</t>
  </si>
  <si>
    <t>SA-MC-IDER-002-2023</t>
  </si>
  <si>
    <t>PRESTACIÓN DE SERVICIOS PARA LA PRODUCCIÓN Y EMISIÓN DE PROGRAMAS, MICROPROGRAMAS DE TELEVISIÓN Y CLIPS AUDIOVISUALES RELACIONADOS CON LOS OBJETIVOS Y ESTRATEGIAS QUE EL INSTITUTO DISTRITAL DE DEPORTE Y RECREACIÓN- IDER DESARROLLA EN VIRTUD DEL CUMPLIMIENTO DE LOS PROYECTOS DE INVERSIÓN CONTEMPLADOS EN EL PLAN DE DESARROLLO SALVEMOS JUNTOS A CARTAGENA 2020-2023</t>
  </si>
  <si>
    <t>PRESTACIÓN DE SERVICIOS PARA REALIZAR EL INVENTARIO, AVALÚO, VALORIZACIÓN, ACTUALIZACIÓN, PLAQUETEO, MEDICIÓN POSTERIOR Y DETERIORO DE LOS BIENES MUEBLES DE PROPIEDAD, PLANTA Y EQUIPO DE PROPIEDAD DEL INSTITUTO DISTRITAL DE DEPORTE Y RECREACIÓN-IDER.</t>
  </si>
  <si>
    <t>VARIOS</t>
  </si>
  <si>
    <t>PRESTACIÓN DE SERVICIO</t>
  </si>
  <si>
    <t>75, 76, 77, 78</t>
  </si>
  <si>
    <t>https://community.secop.gov.co/Public/Tendering/OpportunityDetail/Index?noticeUID=CO1.NTC.4317730&amp;isFromPublicArea=True&amp;isModal=False</t>
  </si>
  <si>
    <t>https://community.secop.gov.co/Public/Tendering/OpportunityDetail/Index?noticeUID=CO1.NTC.4327043&amp;isFromPublicArea=True&amp;isModal=False</t>
  </si>
  <si>
    <t>WILLIAM MARRUGO</t>
  </si>
  <si>
    <t>SELECCIÓN ABREVIADA MENOR CUANTIA</t>
  </si>
  <si>
    <t>OC 109029</t>
  </si>
  <si>
    <t>Solicitud N° 181394</t>
  </si>
  <si>
    <t>PANAMERICANA LIBRERÍA Y PAPELERÍA S.A.</t>
  </si>
  <si>
    <t>Adquisicion de elementos de cafeteria para el IDER</t>
  </si>
  <si>
    <t>MÍNIMA CUANTÍA</t>
  </si>
  <si>
    <t>GRANDES SUPERFICIES</t>
  </si>
  <si>
    <t>https://www.colombiacompra.gov.co/tienda-virtual-del-estado-colombiano/ordenes-compra/109029</t>
  </si>
  <si>
    <t>LIC-PUB-IDER-001-2023</t>
  </si>
  <si>
    <t>OBRAS DE RECONSTRUCCIÓN E INTERVENCIÓN DE ESCENARIOS DEPORTIVOS DEL DISTRITO DE CARTAGENA DE INDIAS</t>
  </si>
  <si>
    <t>ICAT 3% // SGP Deportes // Tasa Pro Deporte</t>
  </si>
  <si>
    <t>https://community.secop.gov.co/Public/Tendering/OpportunityDetail/Index?noticeUID=CO1.NTC.4367702&amp;isFromPublicArea=True&amp;isModal=False</t>
  </si>
  <si>
    <t>SERVICIO DE VIGILANCIA Y SEGURIDAD PRIVADA, CON LOS RECURSOS HUMANOS, TÉCNICOS Y LOGÍSTICOS PROPIOS, PARA DIFERENTES ESCENARIOS DEPORTIVOS QUE ESTÁN BAJO LA ADMINISTRACIÓN DEL INSTITUTO DISTRITAL DE DEPORTE Y RECREACIÓN - “IDER”.</t>
  </si>
  <si>
    <t>CONTRATO DE COMISIÓN PARA SERVICIO DE VIGILANCIA Y SEGURIDAD PRIVADA PARA DIFERENTES ESCENARIOS DEPORTIVOS EN EL DISTRITO DE CARTAGENA DE INDIAS</t>
  </si>
  <si>
    <t>OPERACIÓN</t>
  </si>
  <si>
    <t>https://drive.google.com/drive/folders/1c6sCMh5yBL9bDwiCFgeJoE2IHZ980wik?usp=share_link</t>
  </si>
  <si>
    <t>INV-PUB-IDER-001-2023</t>
  </si>
  <si>
    <t>PRESTACIÓN DE SERVICIOS PARA EL MANTENIMIENTO CORRECTIVO QUE INCLUYE REPROGRAMACIÓN DE LA PLANTA TELEFÓNICA DEL INSTITUTO DISTRITAL DE DEPORTE Y RECREACIÓN-IDER Y LA ADQUISICIÓN DE TELÉFONOS Y ACCESORIOS NECESARIOS PARA EL FUNCIONAMIENTO DE ESTA.</t>
  </si>
  <si>
    <t>MANTENIMIENTOS</t>
  </si>
  <si>
    <t>https://community.secop.gov.co/Public/Tendering/OpportunityDetail/Index?noticeUID=CO1.NTC.4436896&amp;isFromPublicArea=True&amp;isModal=False</t>
  </si>
  <si>
    <t>OC 109653</t>
  </si>
  <si>
    <t>Solicitud N° 187550</t>
  </si>
  <si>
    <t>INVESAKK SAS</t>
  </si>
  <si>
    <t>SUMINISTRO DE ELEMENTOS DE FERRETERÍApara la CONSERVACIÓN, MANTENIMIENTO Y MEJORAMIENTO DELOS ESCENARIOS DEPORTIVOS DE LA CIUDAD COMOESTRATEGIA DE PRESERVACIÓN DEL PATRIMONIO MATERIAL DELDISTRITO DE CARTAGENA DE INDIAS, VIGENCIA 2023</t>
  </si>
  <si>
    <t>https://www.colombiacompra.gov.co/tienda-virtual-del-estado-colombiano/ordenes-compra/109653</t>
  </si>
  <si>
    <t>402-2023</t>
  </si>
  <si>
    <t>403-2023</t>
  </si>
  <si>
    <t>SA-MC-IDER-003-2023</t>
  </si>
  <si>
    <t>PRESTACIÓN DEL SERVICIO DE TRANSPORTE PÚBLICO TERRESTRE AUTOMOTOR ESPECIAL DE CARGA PARA EL CUMPLIMIENTO DE ACTIVIDADES DEL ÁREA DE RECREACIÓN DEL INSTITUTO DISTRITAL DE DEPORTE Y RECREACIÓN-IDER</t>
  </si>
  <si>
    <t>99 Y 100</t>
  </si>
  <si>
    <t xml:space="preserve">https://community.secop.gov.co/Public/Tendering/OpportunityDetail/Index?noticeUID=CO1.NTC.4467584&amp;isFromPublicArea=True&amp;isModal=False </t>
  </si>
  <si>
    <t>Recreación, Mejoramiento de los estilos de vida</t>
  </si>
  <si>
    <t>NÚMERO DE CONTRATO/PROCESO DE SELECCIÓN</t>
  </si>
  <si>
    <t xml:space="preserve">ADICIONAL </t>
  </si>
  <si>
    <t>RECURSO</t>
  </si>
  <si>
    <t xml:space="preserve">JUSTIFICACIÓN </t>
  </si>
  <si>
    <t xml:space="preserve">CONTRATACIÓN DIRECTA </t>
  </si>
  <si>
    <t>CONTRATO DE ARRENDAMIENTO - ACUERDO 003 DE 2021</t>
  </si>
  <si>
    <t xml:space="preserve">REAL CARTAGENA FUTBOL CLUB S.A. EN REORGANIZACIÓN </t>
  </si>
  <si>
    <t>CONTRATO DE APROVECHAMIENTO ECONÓMICO - ACUERDO 003 DE 2021</t>
  </si>
  <si>
    <t>El arrendador entrega a título de arrendamiento alarrendatario el siguiente bien inmueble unidad deventa y servicio de 1702 metros ubicada enescenario deportivo PISTA ATLÉTICA CAMPO ELÍASGUTIÉRREZ con dirección matricula inmobiliaria No 06047603 para ser uso en la venta de desayunos saludables y bebidas energizantes</t>
  </si>
  <si>
    <t xml:space="preserve">TOTAL </t>
  </si>
  <si>
    <t xml:space="preserve">FECHA DE SUSCRIPCIÓN </t>
  </si>
  <si>
    <t>2L proyectos SAS</t>
  </si>
  <si>
    <t>EN TRÁMITE</t>
  </si>
  <si>
    <t>PRESTACIÓN DEL SERVICIO DE TRANSPORTE TERRESTRE AUTOMOTOR ESPECIAL DE PASAJEROS PARA EL DESARROLLO DE LAS ACTIVIDADES ADMINITRATIVAS DEL IDER Y LA EJECUCIÓN DE LOS OBJETOS DE LOS PROYECTOS DE INVERSIÓN APROBADOS POR EL DISTRITO DE CARTAGENA PARA LA VIGENCIA 2023</t>
  </si>
  <si>
    <t>TERMINADO</t>
  </si>
  <si>
    <t>FECHA ADJUDICACIÓN O PUBLICACIÓN</t>
  </si>
  <si>
    <t>INTERVENTORIA OBRA UNIDAD MÚLTIPLE EL CAMPESTRE 5TA ETAPA Y LA UNIDAD DEPORTIVA CANCHA MULTIPLE EL CARMELO</t>
  </si>
  <si>
    <t>https://community.secop.gov.co/Public/Tendering/OpportunityDetail/Index?noticeUID=CO1.NTC.4489741&amp;isFromPublicArea=True&amp;isModal=False</t>
  </si>
  <si>
    <t xml:space="preserve">CONTRATACIÓN DIRECTA -  </t>
  </si>
  <si>
    <t>No. DE CONVENIO Y/O CONTRATO</t>
  </si>
  <si>
    <t>RAZÓN SOCIAL DEL CONTRATISTA</t>
  </si>
  <si>
    <t>VALOR</t>
  </si>
  <si>
    <t>POBLACIÓN BENEFICIADA</t>
  </si>
  <si>
    <t>ESTADO ACTUAL CONVENIO Y/O CONTRATO</t>
  </si>
  <si>
    <t>SUPERVISOR</t>
  </si>
  <si>
    <t>NIT DEL CONTRATISTA</t>
  </si>
  <si>
    <t>PAGO</t>
  </si>
  <si>
    <t>SALDO</t>
  </si>
  <si>
    <t>ANTICIPO</t>
  </si>
  <si>
    <t>DIRECCIÓN</t>
  </si>
  <si>
    <t>TELÉFONO</t>
  </si>
  <si>
    <t>EMAIL</t>
  </si>
  <si>
    <t>FECHA DE CONVENIO Y/O CONTRATO</t>
  </si>
  <si>
    <t>107456</t>
  </si>
  <si>
    <t>106514</t>
  </si>
  <si>
    <t>106596</t>
  </si>
  <si>
    <t>106672</t>
  </si>
  <si>
    <t>109029</t>
  </si>
  <si>
    <t>54760453</t>
  </si>
  <si>
    <t>109653</t>
  </si>
  <si>
    <t>437-2023</t>
  </si>
  <si>
    <t>HARDWARE ASESORIAS  SOFWARE/CENTRO DE NEGOCIOS  HP</t>
  </si>
  <si>
    <t>PROSUTEC S.A.S</t>
  </si>
  <si>
    <t>VENEPLAST LTDA</t>
  </si>
  <si>
    <t>INVESAKK S.A.S.</t>
  </si>
  <si>
    <t>811009788-8</t>
  </si>
  <si>
    <t>804000673-3</t>
  </si>
  <si>
    <t>900293507-3</t>
  </si>
  <si>
    <t>900019737</t>
  </si>
  <si>
    <t>802014471-6</t>
  </si>
  <si>
    <t>En ejecución</t>
  </si>
  <si>
    <t>Firmado</t>
  </si>
  <si>
    <t>El arrendador entrega a título de arrendamiento alarrendatario el siguiente bien inmueble unidad deventa y servicio de 1702 metros ubicada enescenario deportivo PISTA ATLÉTICA CAMPO ELÍASGUTIÉRREZ con dirección matricula inmobiliaria No 06047603 para ser uso en la venta de desayunos saludables ybebidas energizantes</t>
  </si>
  <si>
    <t>El IDER entrega en calidad de uso de aprovechamiento económico el escenario deportivo ESTADIO OLÍMPICO JAIME MORÓN LEÓN ubicado en el barrio Olaya Herrera de Cartagena en la K51 31 A10 con matrícula inmobiliaria 06047603 con la finalidad de cuatro 4 partidos de futbol amistosos de clientes y ejecutivos de la empresa TREMENDA CREATIVA  BTL SAS</t>
  </si>
  <si>
    <t>Realizar por el Sistema de precios unitarios fijos sin fórmula de reajuste las OBRAS DE RECONSTRUCCIÓN MEJORAMIENTO CONSERVACIÓN Y ADECUACIONES DE ESCENARIOS DEPORTIVOS DEL DISTRITO DE CARTAGENA en el marco del proyecto de inversión CONSERVACIÓN MANTENIMIENTO Y MEJORAMIENTO DE LOS ESCENARIOS DEPORTIVOS DE LA CIUDAD COMO ESTRATEGIA DE PRESERVACIÓN DEL PATRIMONIO MATERIAL DEL DISTRITO DE CARTAGENA DE INDIAS</t>
  </si>
  <si>
    <t>INTERVENTORIA TÉCNICA ADMINISTRATIVA FINANCIERA LEGALY AMBIENTAL AL CONTRATO DE OBRA CUYO OBJETO ES Realizar por el Sistema deprecios unitarios fijos sin fórmula de reajuste las OBRAS DE RECONSTRUCCIÓNMEJORAMIENTO CONSERVACIÓN Y ADECUACIONES DE ESCENARIOS DEPORTIVOS DELDISTRITO DE CARTAGENA en el marco del proyecto de inversión CONSERVACIÓNMANTENIMIENTO Y MEJORAMIENTO DE LOS ESCENARIOS DEPORTIVOS DE LA CIUDADCOMO ESTRATEGIA DE PRESERVACIÓN DEL PATRIMONIO MATERIAL DEL DISTRITO D</t>
  </si>
  <si>
    <t>CONTRATO DE COMISIÓN PARA LA COMPRA DE SERVICIO DE VIGILANCIA Y SEGURIDAD PRIVADA PARA DIFERENTESESCENARIOS DEPORTIVOS EN EL DISTRITO DE CARTAGENA DE INDIAS</t>
  </si>
  <si>
    <t>SUMINISTRO DE QUÍMICOS PARA PISCINA para la CONSERVACIÓN MANTENIMIENTO Y MEJORAMIENTO DEL ESCENARIO COMPLEJO ACUÁTICO JAIME GONZALEZ JHONSON DEL DISTRITO DE CARTAGENA DE INDIAS VIGENCIA 2023</t>
  </si>
  <si>
    <t>SUMINISTRO DE AGROQUÍMICOS para la CONSERVACIÓN MANTENIMIENTO Y MEJORAMIENTO DE LOS ESCENARIOS DEL DISTRITO DE CARTAGENA DE INDIAS VIGENCIA 2023</t>
  </si>
  <si>
    <t>El objeto del contrato es la prestación de servicios para el mantenimiento correctivo que incluye reprogramación de la planta telefónica del Instituto Distrital de Deporte y RecreaciónIDER y la adquisición de teléfonos y accesorios necesarios para el funcionamiento de esta</t>
  </si>
  <si>
    <t>LINK DEL AXPEDIENTE</t>
  </si>
  <si>
    <t>https://community.secop.gov.co/Public/Tendering/OpportunityDetail/Index?noticeUID=CO1.NTC.4225073&amp;isFromPublicArea=True&amp;isModal=true&amp;asPopupView=true</t>
  </si>
  <si>
    <t>https://community.secop.gov.co/Public/Tendering/OpportunityDetail/Index?noticeUID=CO1.NTC.3790823&amp;isFromPublicArea=True&amp;isModal=true&amp;asPopupView=true</t>
  </si>
  <si>
    <t>https://community.secop.gov.co/Public/Tendering/OpportunityDetail/Index?noticeUID=CO1.NTC.4109722&amp;isFromPublicArea=True&amp;isModal=true&amp;asPopupView=true</t>
  </si>
  <si>
    <t>https://community.secop.gov.co/Public/Tendering/OpportunityDetail/Index?noticeUID=CO1.NTC.4327236&amp;isFromPublicArea=True&amp;isModal=true&amp;asPopupView=true</t>
  </si>
  <si>
    <t>https://community.secop.gov.co/Public/Tendering/OpportunityDetail/Index?noticeUID=CO1.NTC.4179588&amp;isFromPublicArea=True&amp;isModal=true&amp;asPopupView=true</t>
  </si>
  <si>
    <t>https://community.secop.gov.co/Public/Tendering/OpportunityDetail/Index?noticeUID=CO1.NTC.4182160&amp;isFromPublicArea=True&amp;isModal=true&amp;asPopupView=true</t>
  </si>
  <si>
    <t>https://community.secop.gov.co/Public/Tendering/OpportunityDetail/Index?noticeUID=CO1.NTC.4436896&amp;isFromPublicArea=True&amp;isModal=true&amp;asPopupView=true</t>
  </si>
  <si>
    <t>REAL CARTAGENA FUTBOL CLUB SA EN ORGANIZACION EMPRESARIAL</t>
  </si>
  <si>
    <t>TREMENDA CREATIVA  BTL SAS</t>
  </si>
  <si>
    <t>2L proyectos sas</t>
  </si>
  <si>
    <t>COMISIONISTAS AGROPECUARIOS SA</t>
  </si>
  <si>
    <t>WATER OIL AND SOLIDS TREATMENT SERVICES SAS</t>
  </si>
  <si>
    <t>INGENIERIA INTEGRADA SAS</t>
  </si>
  <si>
    <t>PROVIDENCIA DIAGONAL 34 71310</t>
  </si>
  <si>
    <t>Barrió Chile Mza 46 Lote 5</t>
  </si>
  <si>
    <t>CRA 45 6973 AP 12A LAS ACACIAS</t>
  </si>
  <si>
    <t>Calle 70 n23 B 31</t>
  </si>
  <si>
    <t>Republica de Venezuela Mz14 Lt24</t>
  </si>
  <si>
    <t>Olaya Sector 11 de Noviembre Calle Nueva 55A23</t>
  </si>
  <si>
    <t>CARRERA 46 N 3919</t>
  </si>
  <si>
    <t>Barrio villa estrella mz 14 lt 12</t>
  </si>
  <si>
    <t>carrera 5 No 24 47</t>
  </si>
  <si>
    <t>Las Gaviotas Mz64 Lt10 4ta Etapa</t>
  </si>
  <si>
    <t>Zaragocilla Calle 23 No5024</t>
  </si>
  <si>
    <t>Av San MArtin 1141 Oficina 1006</t>
  </si>
  <si>
    <t>CALLE 95  11 51</t>
  </si>
  <si>
    <t>Dirección Cra 5 No 8  13 Edificio Valparaiso Apto 5B</t>
  </si>
  <si>
    <t>02/07/2023</t>
  </si>
  <si>
    <t>02/13/2023</t>
  </si>
  <si>
    <t>02/09/2023</t>
  </si>
  <si>
    <t>02/16/2023</t>
  </si>
  <si>
    <t>02/17/2023</t>
  </si>
  <si>
    <t>03/27/2023</t>
  </si>
  <si>
    <t>04/20/2023</t>
  </si>
  <si>
    <t>04/21/2023</t>
  </si>
  <si>
    <t>04/27/2023</t>
  </si>
  <si>
    <t>06/01/2023</t>
  </si>
  <si>
    <t>MARIA CAROLINA CARBALLO</t>
  </si>
  <si>
    <t>Calle 35 #38-55
080001 BARRANQUILLA</t>
  </si>
  <si>
    <t>(317) 656-3111</t>
  </si>
  <si>
    <t>desarrolladornegocios@invesakk.com</t>
  </si>
  <si>
    <t>310 272 1223</t>
  </si>
  <si>
    <t>gobiernovirtual@panamericana.com.co</t>
  </si>
  <si>
    <t xml:space="preserve">Cll. 64 No.93-95
Bogotá, Cundinamarca </t>
  </si>
  <si>
    <t>gestioncontratos@distracom.com.co</t>
  </si>
  <si>
    <t>(311) 396-8578</t>
  </si>
  <si>
    <t>Calle 7 No. 24-20
Cerete
Córdoba</t>
  </si>
  <si>
    <t>amp@hasltda.com</t>
  </si>
  <si>
    <t>(321) 262-1721</t>
  </si>
  <si>
    <t>CRA 36 No 46-104
Bucaramanga, Satander</t>
  </si>
  <si>
    <t>ingrid.zuleta@prosutec.net</t>
  </si>
  <si>
    <t>Diagonal 31 E # 27 A Sur 49 Interior 5 Oficina 18
n/a Envigado</t>
  </si>
  <si>
    <t>bogota10@papeleriaveneplast.com</t>
  </si>
  <si>
    <t>CALLE 15 # 9 -18
bogota, cundinamarca</t>
  </si>
  <si>
    <t>(320) 231-5183</t>
  </si>
  <si>
    <t>servicioalcliente@bolsamercantil.com.co</t>
  </si>
  <si>
    <t>60(1) 6292529 ext. 880</t>
  </si>
  <si>
    <t>Calle 113 # 7-21 Torre A Piso 15. Edif. Teleport BusinessPark Bogotá D.C., Colombia</t>
  </si>
  <si>
    <t>Cra 5 #6 - 22 Sur, Neiva, Huila</t>
  </si>
  <si>
    <t>Dorisbatybaty@hotmailcom</t>
  </si>
  <si>
    <t>INFO@PRIXMASOL.COM</t>
  </si>
  <si>
    <t>tatysdaijuly@gmai.lcom</t>
  </si>
  <si>
    <t>Patrycozzarelli@icloud.com</t>
  </si>
  <si>
    <t>alfredoalcazaracevedo1971@hotmail.com</t>
  </si>
  <si>
    <t>realctg023@gmail.com</t>
  </si>
  <si>
    <t>malejandra251330@gmail.com</t>
  </si>
  <si>
    <t>patrybuj88@hotmail.com</t>
  </si>
  <si>
    <t>licitaciones@laimprentaim.com</t>
  </si>
  <si>
    <t>megaconstrusas@gmail.com</t>
  </si>
  <si>
    <t>licitaciones2lsas@gmail.com</t>
  </si>
  <si>
    <t>comiagro@une.net.co</t>
  </si>
  <si>
    <t>gerenciacomercial@wostservices.com</t>
  </si>
  <si>
    <t>agroantioquiacontratos@gmail.com</t>
  </si>
  <si>
    <t>integradaingenieria70@gmail.com</t>
  </si>
  <si>
    <t>https://drive.google.com/drive/folders/15J8Kpx6C36ptBhZwXcaqzgi9OsHtW8KI?usp=drive_link</t>
  </si>
  <si>
    <t>https://drive.google.com/drive/folders/15gMk2SLAJRsZXTqFg7y8QkLcufO1C5Oj?usp=drive_link</t>
  </si>
  <si>
    <t>https://drive.google.com/drive/folders/1g8ZpNrXWCcID60olXb_1VSD2gDbh8fx6?usp=drive_link</t>
  </si>
  <si>
    <t>https://drive.google.com/drive/folders/15vvVKdM0T9_zm-Y183zNN7oo-2okoj50?usp=drive_link</t>
  </si>
  <si>
    <t>https://drive.google.com/drive/folders/15x4A3L1mhq662Gam_RkhB9QTg-sdL8Jg?usp=drive_link</t>
  </si>
  <si>
    <t>https://drive.google.com/drive/folders/16AX0UQx4sagijO9nTo_D82cBK1QQLMTd?usp=drive_link</t>
  </si>
  <si>
    <t>https://drive.google.com/drive/folders/16ZmF9mXh1fB677mlcv92hCBWslnfwHw4?usp=drive_link</t>
  </si>
  <si>
    <t>https://drive.google.com/drive/folders/1qxdErLoJaSWKSfgV67ra-vOS7hNxuQX0?usp=drive_link</t>
  </si>
  <si>
    <t>https://drive.google.com/drive/folders/1bfO-MnIklxVOvLZJU8VwEtlzV4J3r4rN?usp=drive_link</t>
  </si>
  <si>
    <t>https://drive.google.com/drive/folders/1c0CpByUJnYEaXDsFk7An0d_dtKldhOeZ?usp=drive_link</t>
  </si>
  <si>
    <t>https://drive.google.com/drive/folders/1vLsD3sUtAJmXaC3BAZyyBg61D1cmmZD6?usp=drive_link</t>
  </si>
  <si>
    <t>https://drive.google.com/drive/folders/1bc_mBi7-rHp9H-erFmPfWnLxTsVe7iYW?usp=drive_link</t>
  </si>
  <si>
    <t>https://drive.google.com/drive/folders/1bh5b32AtnfwmA4-4_679G40LKq7kN4Jl?usp=drive_link</t>
  </si>
  <si>
    <t>https://drive.google.com/drive/folders/1cuTHtztZ0U0fjqLy8ZYnFvAz1xEOiGFn?usp=drive_link</t>
  </si>
  <si>
    <t>https://drive.google.com/drive/folders/1nxsLY7joy-u7M7OGOrTFSS0YvfjCnBcU?usp=drive_link</t>
  </si>
  <si>
    <t>https://drive.google.com/drive/folders/1Qre27rfCgxEAynOm42ZX2ynzFJrrC-BX?usp=drive_link</t>
  </si>
  <si>
    <t>https://drive.google.com/drive/folders/1cKPlPJSh6tXxysXqeoi94VLvqS-Wq6Qo?usp=drive_link</t>
  </si>
  <si>
    <t>https://drive.google.com/drive/folders/1nbsaGUBFUU-Cs8dC_y9a--HmJhwqwA1k?usp=drive_link</t>
  </si>
  <si>
    <t>https://drive.google.com/drive/folders/1azJnAEypwFxizzLY2McPBXUCRdOWwERx?usp=drive_link</t>
  </si>
  <si>
    <t>https://drive.google.com/drive/folders/1wHIL-OQsOS3bQkCaqvjJvSfa_t1WIT2w?usp=drive_link</t>
  </si>
  <si>
    <t>https://drive.google.com/drive/folders/1ZKwU72TenJeTXkaxh8y4AOMhGGHev-VU?usp=drive_link</t>
  </si>
  <si>
    <t>CMA-IDER-001-2023</t>
  </si>
  <si>
    <t>https://community.secop.gov.co/Public/Tendering/ContractNoticePhases/View?PPI=CO1.PPI.24483540&amp;isFromPublicArea=True&amp;isModal=False</t>
  </si>
  <si>
    <t>UNION TEMPORAL G7</t>
  </si>
  <si>
    <t>874, 875, 876, 877</t>
  </si>
  <si>
    <t>FUNCIONAMIENTO/ INVERSIÓN</t>
  </si>
  <si>
    <t>82, 83, 84, 85</t>
  </si>
  <si>
    <t>439-2023</t>
  </si>
  <si>
    <t>CANAL CARTAGENA</t>
  </si>
  <si>
    <t>868, 869, 870, 871</t>
  </si>
  <si>
    <t>FIRMADO</t>
  </si>
  <si>
    <t>442-2023</t>
  </si>
  <si>
    <t>GESVALT LATAM</t>
  </si>
  <si>
    <t>https://www.colombiacompra.gov.co/tienda-virtual-del-estado-colombiano/ordenes-compra/111178</t>
  </si>
  <si>
    <t>Solicitud N° 190095</t>
  </si>
  <si>
    <t>RAFAEL EDUARDO ROMERO GOMEZ</t>
  </si>
  <si>
    <t>El IDER entrega en calidad de uso de aprovechamiento económico el escenario deportivo Campo de Sóftbol Los Caracoles, ubicado T 54 22C 163 para la realización del evento musical “MAXITECA: EL SABOR ESTERO, EL CONDE, LA CLAVE, EL PARRANDERO Y EL HURACÁN” el día 11 de junio de 2023; y con cargo a restituir la unidad deportiva que se mencionan a continuación:
CAMPO DE SÓFTBOL LOS CARACOLES, con código catastral No 01-0506110006000 ubicado en T 54 22C 163, matrícula inmobiliaria 060-55439; el escenario deportivo tiene un metraje de treinta y seis mil seiscientos ocho metros cuadrados (36.608 M2) y un aforo de novecientas (900) personas.
PARÁGRAFO 1: El espacio de la unidad deportiva campo de sófbol los caracoles que se da en uso y goce a título de aprovechamiento económico no cuenta con servicios públicos domiciliarios; por lo cual no son tasados en aprovechamiento.</t>
  </si>
  <si>
    <t>https://community.secop.gov.co/Public/Tendering/OpportunityDetail/Index?noticeUID=CO1.NTC.4550015&amp;isFromPublicArea=True&amp;isModal=False</t>
  </si>
  <si>
    <t>https://community.secop.gov.co/Public/Tendering/OpportunityDetail/Index?noticeUID=CO1.NTC.4225073&amp;isFromPublicArea=True&amp;isModal=False</t>
  </si>
  <si>
    <t>OC 111178</t>
  </si>
  <si>
    <t>OC 112922</t>
  </si>
  <si>
    <t>OC 112923</t>
  </si>
  <si>
    <t>Solicitud N° 192616</t>
  </si>
  <si>
    <t>FERRICENTROS</t>
  </si>
  <si>
    <t>Adquisición de equipos para el mantenimiento de los escenarios deportivos del distrito</t>
  </si>
  <si>
    <t>Solicitud N° 192619</t>
  </si>
  <si>
    <t>Polyflex</t>
  </si>
  <si>
    <t>https://www.colombiacompra.gov.co/tienda-virtual-del-estado-colombiano/ordenes-compra/112922</t>
  </si>
  <si>
    <t>https://www.colombiacompra.gov.co/tienda-virtual-del-estado-colombiano/ordenes-compra/112923</t>
  </si>
  <si>
    <t>LIC-PUB-IDER-002-2023</t>
  </si>
  <si>
    <t>OBRAS DE MANTENIMIENTO Y MEJORAMIENTO DE ESCENARIOS DEPORTIVOS DEL DISTRITO DE CARTAGENA DE INDIAS</t>
  </si>
  <si>
    <t xml:space="preserve">https://community.secop.gov.co/Public/Tendering/OpportunityDetail/Index?noticeUID=CO1.NTC.4680205&amp;isFromPublicArea=True&amp;isModal=False
</t>
  </si>
  <si>
    <t>448-2023</t>
  </si>
  <si>
    <t>TRANSPORTES ESPECIALES FSG SAS</t>
  </si>
  <si>
    <t>446-2023</t>
  </si>
  <si>
    <t>451-2023</t>
  </si>
  <si>
    <t xml:space="preserve">OSBALDO CONTRERAS ROJAS
</t>
  </si>
  <si>
    <t>INVERSIONES, PROYECTOS CGC S.A.S.</t>
  </si>
  <si>
    <t>APROVECHAMIENTO ECONÓMICO</t>
  </si>
  <si>
    <t xml:space="preserve">https://community.secop.gov.co/Public/Tendering/OpportunityDetail/Index?noticeUID=CO1.NTC.4626502&amp;isFromPublicArea=True&amp;isModal=False
</t>
  </si>
  <si>
    <t>https://community.secop.gov.co/Public/Tendering/OpportunityDetail/Index?noticeUID=CO1.NTC.4719045&amp;isFromPublicArea=True&amp;isModal=False</t>
  </si>
  <si>
    <t>450-2023</t>
  </si>
  <si>
    <t>452-2023</t>
  </si>
  <si>
    <t>453-2023</t>
  </si>
  <si>
    <t>455-2023</t>
  </si>
  <si>
    <t>456-2023</t>
  </si>
  <si>
    <t>GLO RIA MARTÍNEZ PÉREZ</t>
  </si>
  <si>
    <t>PATRICIA PIA CO ZZARELLI DIAZ GRANADO S</t>
  </si>
  <si>
    <t>ELOY GUILLERMO MORELO TAPIA</t>
  </si>
  <si>
    <t>ARRENDAMIENTO</t>
  </si>
  <si>
    <t>https://community.secop.gov.co/Public/Tendering/OpportunityDetail/Index?noticeUID=CO1.NTC.4719138&amp;isFromPublicArea=True&amp;isModal=False</t>
  </si>
  <si>
    <t>https://community.secop.gov.co/Public/Tendering/OpportunityDetail/Index?noticeUID=CO1.NTC.4719145&amp;isFromPublicArea=True&amp;isModal=False</t>
  </si>
  <si>
    <t xml:space="preserve">https://community.secop.gov.co/Public/Tendering/OpportunityDetail/Index?noticeUID=CO1.NTC.4719203&amp;isFromPublicArea=True&amp;isModal=False
</t>
  </si>
  <si>
    <t xml:space="preserve">https://community.secop.gov.co/Public/Tendering/OpportunityDetail/Index?noticeUID=CO1.NTC.4719212&amp;isFromPublicArea=True&amp;isModal=False
</t>
  </si>
  <si>
    <t xml:space="preserve">https://community.secop.gov.co/Public/Tendering/OpportunityDetail/Index?noticeUID=CO1.NTC.4718980&amp;isFromPublicArea=True&amp;isModal=False
</t>
  </si>
  <si>
    <t xml:space="preserve">El IDER entrega en calidad de uso de aprovechamiento económico el escenario deportivo Campo de Sóftbol la Boquilla, ubicado en Barrio la Boquilla, K 9 80 38 para la realización del evento musical “EVENTO REY DE ROCHA EN CELEBRACION FIESTAS DEL PESCADOR EN HONOR A SAN JUAN BAUTISTA Y LAS COMUNIDADES 
NEGRAS” el día 25 de junio de 2023; y con cargo a restituir la unidad deportiva que se mencionan a continuación: CAMPO DE SÓFTBOL LA BOQUILLA, con código 
catastral No 020001080001000 ubicado en Barrio la Boquilla, K 9 80 38; el escenario deportivo tiene un metraje de seis mil doscientos cuarenta y ocho metros cuadrados (6.248 M2) y un aforo de mil (1.000) personas. </t>
  </si>
  <si>
    <t xml:space="preserve">El IDER entrega en calidad de uso de aprovechamiento económico el escenario deportivo ESTADIO OLÍMPICO DE FUTBOL JAIME MORÓN LEÓN, ubicado en el barrio Olaya Herrera sector 11 de Noviembre en la K51 31 A-10 con matrícula inmobiliaria 060-47603 de Cartagena de Indias –Bolívar para la realización del “EVENTO DEPORTIVO ESTRELLAS DE FUTBOL COLOMBIANO VS GLORIAS DEL REAL CARTAGENA” el día 15 de julio de 2023; y con cargo a restituir la unidad deportiva que se menciona a continuación: ESTADIO OLÍMPICO DE FUTBOL JAIME MORÓN LEÓN, con código catastral No. 010402530001000 y matrícula inmobiliaria No. 060-47603, el cual tiene un metraje (7.140 M2) y un aforo de (15.070) espectadores. </t>
  </si>
  <si>
    <t>El arrendador entrega a título de arrendamiento el siguiente bien inmueble: unidad de venta y servicio No. 2 de 12.25 metros cuadrados del contenedor 
ubicado en el escenario deportivo CAMPO DE SÓFTBOL DE BOCAGRANDE con referencia catastral No. 010100210002000, matrícula No. 060-177165 y
dirección avenida Córdoba, carrera Sancho Jimeno avenida San Mateo y el lago barrio Bocagrande;, para ser uso de está en la venta de torta, fritos, mecatos 
bebidas gaseosas, jugos y derivados exceptuando bebidas alcohólicas.</t>
  </si>
  <si>
    <t xml:space="preserve">El arrendador entrega a título de arrendamiento el siguiente bien inmueble: unidad de venta y servicio No. 2 de 14,84 metros cuadrados ubicada en el 
escenario deportivo CAMPO DE SÓFTBOL DE BOCAGRANDE con referencia catastral No. 010100210002000, matrícula No. 060-177165 y 
dirección avenida Córdoba, carrera Sancho Jimeno avenida San Mateo y el lago barrio Bocagrande; para ser uso de está en la venta de dulces, mecatos, pan 
de bono, pastelitos, empanadas, derivados de panadería, jugos y gaseosas, con excepción de bebidas alcohólicas. </t>
  </si>
  <si>
    <t>El arrendador entrega a título de arrendamiento el siguiente bien inmueble: unidad de venta y servicio No. 1 de 12.25 metros cuadrados del contenedor 
ubicado en el escenario deportivo CAMPO DE SÓFTBOL DE BOCAGRANDE con referencia catastral No. 010100210002000, matrícula No. 060-177165 y 
dirección avenida Córdoba, carrera Sancho Jimeno avenida San Mateo y el lago barrio Bocagrande;, para ser uso de está en la venta de comidas.</t>
  </si>
  <si>
    <t>El arrendador entrega a título de arrendamiento el siguiente bien inmueble: unidad de venta y servicio No. 1 de 11,63 metros cuadrados ubicada en el 
escenario deportivo CAMPO DE SÓFTBOL DE BOCAGRANDE con referencia catastral No. 010100210002000, matrícula No. 060-177165 y dirección avenida Córdoba, carrera Sancho Jimeno avenida San Mateo y el lago barrio Bocagrande; para ser uso de está en la venta de pizzas.</t>
  </si>
  <si>
    <t xml:space="preserve">El arrendador entrega a título de arrendamiento el siguiente bien inmueble: unidad de venta y servicio No. 3 de 4,46 metros cuadrados del contenedor ubicado en el escenario deportivo CAMPO DE SÓFTBOL DE BOCAGRANDE con referencia catastral No. 010100210002000, matrícula No. 060-177165 y dirección avenida Córdoba, carrera Sancho Jimeno avenida San Mateo y el lago barrio Bocagrande;, para ser uso de está en la venta de jugos naturales </t>
  </si>
  <si>
    <t>ÍTEM</t>
  </si>
  <si>
    <t>No. CONTRATO</t>
  </si>
  <si>
    <t>TIPO CONTRATO</t>
  </si>
  <si>
    <t>FECHA DE FIRMA DEL CONTRATO</t>
  </si>
  <si>
    <t>MODALIDAD</t>
  </si>
  <si>
    <t>IDENTIFICACIÓN</t>
  </si>
  <si>
    <t>DEPENDENCIA</t>
  </si>
  <si>
    <t>HONORARIOS</t>
  </si>
  <si>
    <t xml:space="preserve">VALOR  CONTRATO </t>
  </si>
  <si>
    <t>FECHA INICIO</t>
  </si>
  <si>
    <t>FECHA TERMINACIÓN</t>
  </si>
  <si>
    <t>PLAZO EN DÍAS</t>
  </si>
  <si>
    <t>FECHA CDP</t>
  </si>
  <si>
    <t>VALOR  CDP</t>
  </si>
  <si>
    <t>CRP</t>
  </si>
  <si>
    <t>VALOR CRP</t>
  </si>
  <si>
    <t>PROYECTO</t>
  </si>
  <si>
    <t>FECHA ADICION</t>
  </si>
  <si>
    <t>PLAZO ADICIONAL 1 (DÍAS)</t>
  </si>
  <si>
    <t>VALOR
ADICIONAL 1</t>
  </si>
  <si>
    <t>PLAZO ADICIONAL 2</t>
  </si>
  <si>
    <t>VALOR ADICIONAL 2</t>
  </si>
  <si>
    <t>VALOR TOTAL CONTRATO CON ADICIÓN</t>
  </si>
  <si>
    <t>CDP ADICIÓN</t>
  </si>
  <si>
    <t>RP ADICIÓN 1</t>
  </si>
  <si>
    <t>FECHA RP</t>
  </si>
  <si>
    <t>FUENTE 1 ADICIÓN</t>
  </si>
  <si>
    <t>FUENTE 2 ADICIÓN</t>
  </si>
  <si>
    <t>CDP ADICIÓN 2</t>
  </si>
  <si>
    <t>RP ADICIÓN 2</t>
  </si>
  <si>
    <t>FUENTE ADICIÓN</t>
  </si>
  <si>
    <t>ESTADO</t>
  </si>
  <si>
    <t>FORMA DE PAGO</t>
  </si>
  <si>
    <t>OBLIGACIONES</t>
  </si>
  <si>
    <t>Link SECOP II: Para consulta de contrato electronico y documentos que conforman el expediente</t>
  </si>
  <si>
    <t>OBSERVACIÓN</t>
  </si>
  <si>
    <t>N° CDP</t>
  </si>
  <si>
    <t>FECHA EXPEDICIÓN</t>
  </si>
  <si>
    <t>SALDO CDP</t>
  </si>
  <si>
    <t>CPS-IDER-001-2023</t>
  </si>
  <si>
    <t>10-01-2023</t>
  </si>
  <si>
    <t>PRESTACION DE SERVICIOS PROFESIONALES</t>
  </si>
  <si>
    <t>MARIA FERNANDA JIMENEZ URZOLA</t>
  </si>
  <si>
    <t>1143386554-5</t>
  </si>
  <si>
    <t>Prestación de Servicios Profesionales como abogado para brindar asesoría jurídica y acompañamiento en asuntos contractuales a la Oficina Jurídica del Instituto Distrital de Deporte y Recreación- IDER</t>
  </si>
  <si>
    <t>JURIDICA</t>
  </si>
  <si>
    <t>Katerine Esther Monterrosa Novoa</t>
  </si>
  <si>
    <t>2</t>
  </si>
  <si>
    <t>Remuneracion servicios tecnico</t>
  </si>
  <si>
    <t>Ejecución</t>
  </si>
  <si>
    <t xml:space="preserve">EL IDER pagará al CONTRATISTA el valor del contrato mediante once (11) pagos iguales por 
valor de CUATRO MILLONES CIENTO VEINTE MIL PESOS M/CTE ($4.120.000) y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</si>
  <si>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1.Brindar asesoría jurídica para el desarrollo y ejecución de las etapas pre-contractual, contractual y post contractual de los distintos procesos en que haga parte EL IDER, mediante la estructuración y revisión de los documentos necesarios para dicho fin. 
2. Estructurar y evaluar jurídicamente los procesos de contratación adelantados por el IDER que le sean asignados.
3. Elaborar de conformidad con la normatividad aplicable y vigente, los contratos y convenios que se sean asignados. 
4. Llevar a cabo la gestión de los procesos contractuales en la plataforma SECOP II de conformidad con los lineamientos de Colombia Compra Eficiente. 
5. Prestar asesoría jurídica en la revisión de respuestas a peticiones, solicitudes y requerimientos instaurados ante el IDER relacionados con asuntos contractuales bajo su gestión. 
6. Las demás actividades requeridas por el supervisor del contrato, en el marco del objeto contratado.</t>
  </si>
  <si>
    <t>https://community.secop.gov.co/Public/Tendering/OpportunityDetail/Index?noticeUID=CO1.NTC.3730730&amp;isFromPublicArea=True&amp;isModal=true&amp;asPopupView=true</t>
  </si>
  <si>
    <t>CPS-IDER-002-2023</t>
  </si>
  <si>
    <t>IVONNE CAROLINA MARRUGO HERRERA</t>
  </si>
  <si>
    <t>1047442657-7</t>
  </si>
  <si>
    <t>Prestación de Servicios Profesionales para brindar asesoría y acompañamiento contable en asuntos contractuales a la Oficina Jurídica del Instituto Distrital de Deporte y Recreación- IDER.</t>
  </si>
  <si>
    <t>3</t>
  </si>
  <si>
    <t xml:space="preserve">EL IDER pagará al CONTRATISTA el valor del contrato mediante once (11) pagos iguales por 
valor de TRES MILLONES SEISCIENTOS CINCO MIL PESOS M/CTE ($3.605.000),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</si>
  <si>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Brindar asesoría contable a la Oficina Asesora Jurídica en la revisión de los balances financieros 
de los contratos ejecutados por el IDER, previo a su liquidación. 2. Brindar apoyo en la recopilación 
de la información para la rendición de cuentas semestral. 3. Realizar las publicaciones 
oportunamente de los documentos que deban ser reportados por la Oficina Asesora Jurídica en 
la plataforma SIA OBSERVA. 4. Brindar apoyo en la proyección de solicitudes de Registros 
Presupuestales de conformidad con los negocios jurídicos celebrados por el IDER, donde este 
tenga aportes en dinero. 5. Realizar seguimiento a la expedición de los registros presupuestales 
de los contratos suscritos por el IDER y el correcto cargue del mismo en la Plataforma SECOP II 
y SAFE. 6. Brindar acompañamiento a la Oficina Asesora Jurídica en el correcto registro de la 
contratación realizada por el IDER en la plataforma de seguimiento SAFE. 7. Apoyar en la 
estructuración de informes, respuestas, diligenciamiento de formatos solicitados y/o exigidos por 
los diferentes entes de control. 8. Las demás actividades requeridas por el supervisor del contrato, 
en el marco del objeto contratado.</t>
  </si>
  <si>
    <t>https://community.secop.gov.co/Public/Tendering/OpportunityDetail/Index?noticeUID=CO1.NTC.3730936&amp;isFromPublicArea=True&amp;isModal=true&amp;asPopupView=true</t>
  </si>
  <si>
    <t>CPS-IDER-003-2023</t>
  </si>
  <si>
    <t xml:space="preserve">Prestación de Servicios Profesionales como abogado para apoyar jurídicamente al 
Instituto Distrital de Deporte y Recreación- IDER en el marco de la ejecución del proyecto Consolidación del Sistema Deportivo Distrital mediante una estrategia de estímulos y/o apoyos a las organizaciones deportivas y deportistas de altos logros.
</t>
  </si>
  <si>
    <t>4</t>
  </si>
  <si>
    <t>Consolidacion DEL SISTEMA DEPO</t>
  </si>
  <si>
    <t>EL IDER pagará al CONTRATISTA el valor del contrato mediante once (11) cuotas 
iguales por valor de TRES MILLONES DE PESOS M/CTE ($3.000.000),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</si>
  <si>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Asesorar en la atención de los asuntos de tipo jurídico que se desprendan del 
cumplimiento de las actividades propias del proyecto “Consolidación del Sistema 
Deportivo Distrital Mediante una Estrategia de Estímulos y/o Apoyos a las 
Organizaciones Deportivas y Deportistas de Altos Logros”.
2. Proyectar las respuestas a las peticiones, quejas, reclamos, sugerencias y denuncias 
que reciba el IDER en el marco del proyecto “Consolidación del Sistema Deportivo
Distrital Mediante una Estrategia de Estímulos y/o Apoyos a las Organizaciones 
Deportivas y Deportistas de Altos Logros”.
3. Realizar las solicitudes formales sobre el contenido técnico que requieran para 
proyectar las respuestas a las diferentes PQRS.
4. Las demás actividades requeridas por el supervisor del contrato, en el marco del 
objeto contratado.
</t>
  </si>
  <si>
    <t>https://community.secop.gov.co/Public/Tendering/OpportunityDetail/Index?noticeUID=CO1.NTC.3731136&amp;isFromPublicArea=True&amp;isModal=true&amp;asPopupView=true</t>
  </si>
  <si>
    <t>CPS-IDER-004-2023</t>
  </si>
  <si>
    <t xml:space="preserve">Prestación de Servicios Profesionales como abogado para brindar asesoría jurídica al Instituto Distrital de Deporte y Recreación- IDER en el marco de la ejecución del proyecto Consolidación del Sistema Deportivo Distrital mediante una estrategia de estímulos y/o apoyos a las organizaciones deportivas y deportistas de altos logros. </t>
  </si>
  <si>
    <t>5</t>
  </si>
  <si>
    <t>EL IDER pagará al CONTRATISTA el valor del contrato, mediante once (11) cuotas iguales por 
valor de TRES MILLONES QUINIENTOS MIL PESOS M/CTE ($3.500.000),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</si>
  <si>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Brindar asesoría jurídica y acompañamiento en la atención de los asuntos de tipo jurídico que 
se desprendan del cumplimiento de las actividades propias del proyecto “Consolidación del 
Sistema Deportivo Distrital Mediante una Estrategia de Estímulos y/o Apoyos a las Organizaciones 
Deportivas y Deportistas de Altos Logros”. 2. Realizar continuo seguimiento a los diferentes 
canales de recepción de PQRSD y demás requerimientos que se interpongan y/o sean de 
conocimiento del IDER. 3. Proyectar respuestas con contenido jurídico frente a las peticiones, 
quejas, reclamos, sugerencias y denuncias que reciba el IDER en el marco del proyecto 
“Consolidación del Sistema Deportivo Distrital Mediante una Estrategia de Estímulos y/o Apoyos 
a las Organizaciones Deportivas y Deportistas de Altos Logros”. 4. Realizar seguimiento al 
cumplimiento de los términos legales para dar respuesta a los requerimientos emitidos por 
órganos de control y PQRSD. 5. Participar en la proyección de oficios mediante los cuales realice 
requerimientos para el cumplimiento de los términos de respuesta de los PQRS. 6. Proyectar 
informe mensual del estado de los PQRS y demás requerimiento que se interpongan y/o sean de 
conocimiento del IDER. 7. Las demás actividades requeridas por el supervisor del contrato, en el 
marco del objeto contratado.
</t>
  </si>
  <si>
    <t>https://community.secop.gov.co/Public/Tendering/OpportunityDetail/Index?noticeUID=CO1.NTC.3731188&amp;isFromPublicArea=True&amp;isModal=true&amp;asPopupView=true</t>
  </si>
  <si>
    <t>CPS-IDER-005-2023</t>
  </si>
  <si>
    <t>PRESTACION DE SERVICIOS DE APOYO A LA GESTION</t>
  </si>
  <si>
    <t>EILEEN JOHANA MARTINEZ PEREZ</t>
  </si>
  <si>
    <t>1143329289-5</t>
  </si>
  <si>
    <t xml:space="preserve">Prestación de Servicios de Apoyo a la Gestión mediante el acompañamiento técnico a las actividades de la Oficina Asesora Jurídica del Instituto Distrital de Deporte y Recreación- IDER.
</t>
  </si>
  <si>
    <t>6</t>
  </si>
  <si>
    <t>EL IDER pagará al CONTRATISTA el valor del contrato mediante once (11) pagos iguales por 
valor de DOS MILLONES CUATROCIENTOS VEINTIÚN MIL TRESCIENTOS TREINTA Y CINCO 
PESOS M/CTE ($2.421.335),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</si>
  <si>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Apoyar en la organización de documentos y digitalización de archivos que se generen en la 
Oficina Asesora Jurídica. 2. Apoyar en el plan de traslado de documento al archivo del IDER. 3. 
Velar por la conservación y mantenimiento de la documentación correspondiente a la oficina de 
Oficina Asesora Jurídica -IDER. 4. Brindar apoyo en la publicación de documentos reportados al 
SECOP I. 5. Realizar publicación de documentos reportados al SAFE. 6. Recopilación de 
información contractual para el diligenciamiento de los formatos solicitados por entes de control.
7. Recopilación de información para la rendición de cuentas semestral. 8. Las demás actividades 
requeridas por el supervisor del contrato, en el marco del objeto contratado.
</t>
  </si>
  <si>
    <t>https://community.secop.gov.co/Public/Tendering/OpportunityDetail/Index?noticeUID=CO1.NTC.3731494&amp;isFromPublicArea=True&amp;isModal=true&amp;asPopupView=true</t>
  </si>
  <si>
    <t>CPS-IDER-006-2023</t>
  </si>
  <si>
    <t>MARIA CAMILA DE LEON PUELLO</t>
  </si>
  <si>
    <t>1143380969-0</t>
  </si>
  <si>
    <t xml:space="preserve">Prestación de Servicios Profesionales como abogado en la Oficina Asesora Jurídica para brindar asesoría jurídica y acompañamiento en los diferentes procesos administrativos que deban ser adelantados por el Instituto Distrital de Deporte y Recreación-IDER.
</t>
  </si>
  <si>
    <t>7</t>
  </si>
  <si>
    <t>EL IDER pagará al CONTRATISTA el valor del contrato mediante once (11) pagos 
iguales por valor de CUATRO MILLONES CIENTO VEINTE MIL PESOS M/CTE 
($4.120.000) y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</si>
  <si>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Asesorar a la oficina asesora jurídica del IDER en los distintos comités de conciliación.
2. Apoyar a la oficina asesora jurídica en la preparación que se requiera para llevar a cabo los comités de conciliación.
3. Apoyar en el seguimiento al plan de actos administrativos y conceptos de la oficina asesora jurídica. 
4. Emitir conceptos verbales y escritos sobre los asuntos sometidos a su consideración, especialmente sobre derecho laboral y asuntos administrativos.
5. Brindar apoyo con la elaboración de las actas que se levanten en los comités de conciliación.
6. Brindar apoyo en la respuesta a las PQRS provenientes de entes de control, concejo distrital y respuesta a acciones de tutela contra el Instituto.
 7. Las demás actividades requeridas por el supervisor del contrato, en el marco del objeto contratado.
</t>
  </si>
  <si>
    <t>https://community.secop.gov.co/Public/Tendering/OpportunityDetail/Index?noticeUID=CO1.NTC.3731988&amp;isFromPublicArea=True&amp;isModal=true&amp;asPopupView=true</t>
  </si>
  <si>
    <t>Liquidación anticipada</t>
  </si>
  <si>
    <t>CPS-IDER-007-2023</t>
  </si>
  <si>
    <t xml:space="preserve">Prestación de servicios profesionales para brindar asesoría y acompañamiento a los procesos de la Dirección del Instituto Distrital de Deporte y Recreación-IDER.
</t>
  </si>
  <si>
    <t>DIRECCION GENERAL</t>
  </si>
  <si>
    <t>Gina Viviana Londoño Moreno</t>
  </si>
  <si>
    <t>8</t>
  </si>
  <si>
    <t xml:space="preserve">EL IDER pagará al CONTRATISTA el valor del contrato mediante once (11) pagos iguales 
por valor de CUATRO MILLONES CIENTO VEINTE MIL DE PESOS M/CTE ($4.120.000),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</si>
  <si>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 xml:space="preserve">1. Apoyar en la actualización de la formulación y seguimiento de los proyectos de 
inversión, indicadores y metas 2. Brindar asesoría en la realización de presentaciones 
que deba realizar la Dirección General. 3. Apoyar en la elaboración del cronograma de 
trabajo de la Dirección General. 4. Brindar asesoría en la construcción de informes de 
gestión institucional. 5. Revisión de informes de las áreas de la Dirección 6. 
Acompañamiento a la directora en el protocolo en sesiones y eventos. 7. Seguimiento 
a los pendientes estratégicos de la Dirección 8. Eventos y protocolos de la Dirección 9. 
Hacer Seguimiento y gestionar el módulo tareas del Sigob. 10. Brindar acompañamiento 
en las reuniones con los grupos de trabajo internos y externos, apoyando con la 
redacción del acta de las reuniones cuando se requiera. 11. Seguimiento a los 
compromisos de Entretiempo. 12. Custodiar, almacenar la información, documentos, 
presentaciones, archivos en físico y en digital desarrollados durante la ejecución de este 
contrato que garantice su cuidado y entrega al final de este a la Dirección General. 13. 
Asegurar y promover el manejo confidencial de la información del Instituto. 14. 
Respetar los derechos de autor y hacer las referencias bibliográficas y citación de 
fuentes que correspondan. 15. Promover la implementación y uso del manual de 
procesos y procedimientos del Instituto como garantía de eficiencia y calidad. 16. 
Promover la implementación del Modelo Integrado de Planeación y Gestión MIPG para 
difundir procesos de transparencia, calidad y eficiencia. 17. Las demás actividades 
requeridas por el supervisor del contrato, en el marco del objeto contratado.
</t>
  </si>
  <si>
    <t>https://community.secop.gov.co/Public/Tendering/OpportunityDetail/Index?noticeUID=CO1.NTC.3732551&amp;isFromPublicArea=True&amp;isModal=true&amp;asPopupView=true</t>
  </si>
  <si>
    <t>CPS-IDER-009-2023</t>
  </si>
  <si>
    <t xml:space="preserve">Prestación de servicios profesionales para brindar acompañamiento a los procesos de la dirección del Instituto Distrital de Deporte y Recreación-IDER.
</t>
  </si>
  <si>
    <t>9</t>
  </si>
  <si>
    <t>EL IDER pagará al CONTRATISTA el valor del contrato mediante once (11) pagos iguales por 
valor de TRES MILLONES SEISCIENTOS SETENTA Y SIETE MIL CIEN MIL PESOS M/CTE 
($3.677.100),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</si>
  <si>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Revisión y distribución de la información que se reciba en el despacho de la Dirección General 
del IDER provenientes del correo electrónico institucional. 2. Envío y firma digital de la información 
y documentos enviados por SIGOB 3. Seguimiento a los comités internos y externos propios de 
la entidad. 4. Revisión de las respuestas que se expidan por parte de la Dirección General que 
provengan de los diferentes canales de recepción de información. 5. Brindar apoyo en la 
socialización y seguimiento a los compromisos asignados a cada grupo de trabajo derivados de 
las distintas reuniones. 6. Apoyar en la organización de los expedientes y soportes documentales 
que ingresen a la Dirección General. 7. Custodiar, almacenar la información, documentos, 
presentaciones, archivos en físico y en digital desarrollados durante la ejecución de este contrato 
que garantice su cuidado y entrega al final de este a la Dirección General. 8. Asegurar y promover 
el manejo confidencial de la información del Instituto. 9. Respetar los derechos de autor y hacer 
las referencias bibliográficas y citación de fuentes que correspondan. 10. Promover la 
implementación y uso del manual de procesos y procedimientos del Instituto como garantía de 
eficiencia y calidad. 11. Promover la implementación del Modelo Integrado de Planeación y 
Gestión MIPG para difundir procesos de transparencia, calidad y eficiencia. 12. Las demás 
actividades requeridas por el supervisor del contrato, en el marco del objeto contratado.
</t>
  </si>
  <si>
    <t>https://community.secop.gov.co/Public/Tendering/OpportunityDetail/Index?noticeUID=CO1.NTC.3732599&amp;isFromPublicArea=True&amp;isModal=true&amp;asPopupView=true</t>
  </si>
  <si>
    <t>CPS-IDER-010-2023</t>
  </si>
  <si>
    <t>Prestación de servicios de apoyo a la gestión para brindar acompañamiento a los procesos de la dirección del Instituto Distrital de Deporte y Recreación-IDER.</t>
  </si>
  <si>
    <t>10</t>
  </si>
  <si>
    <t xml:space="preserve">EL IDER pagará al CONTRATISTA el valor del contrato mediante once (11) pagos iguales por 
valor de TRES MILLONES NOVENTA MIL PESOS M/CTE ($3.090.000),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</si>
  <si>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Revisión y distribución de la información que se reciba en el despacho de la Dirección General 
del IDER provenientes de SIGOB. 2. Revisión de las respuestas que se expidan por parte de la 
Dirección General que provengan de los diferentes canales de recepción de información. 3. 
Apoyar en la organización de documentos y soportes de expedientes que ingresen a la Dirección 
General del Instituto Distrital de Deportes y Recreación-IDER. 4. Velar por la conservación y 
mantenimiento de la documentación correspondiente a la oficina de Dirección General del Instituto 
Distrital de Deporte y Recreación-IDER. 5. Relacionar todos los documentos que se expidan en la 
Dirección General del Instituto Distrital de Deportes y Recreación-IDER 6. Asistir al director 
general en las jornadas de atención al público y a la comunidad y preparar la agenda de 
Entretiempo de la Dirección General. 7. Revisión y distribución de la información que se reciba en 
el despacho de la Dirección General del IDER provenientes del SIGOB. 8. Apoyar en la 
elaboración de la agenda de atención al público en las Jornadas de Entretiempo. 9. Cumplir con 
los protocolos de bioseguridad en las actividades a desarrollar en las instalaciones del IDER. 10. 
Confidencialidad con el manejo de la información. 11. Custodiar las carpetas digitales y físicas de 
la información de la Dirección a su cargo 12. Las demás actividades requeridas por el supervisor 
del contrato, en el marco del objeto contratado.</t>
  </si>
  <si>
    <t>https://community.secop.gov.co/Public/Tendering/OpportunityDetail/Index?noticeUID=CO1.NTC.3733325&amp;isFromPublicArea=True&amp;isModal=true&amp;asPopupView=true</t>
  </si>
  <si>
    <t>CPS-IDER-011-2023</t>
  </si>
  <si>
    <t>Prestación de servicios Profesionales como abogado para brindar asesoría jurídica a la Dirección Administrativa y Financiera del IDER</t>
  </si>
  <si>
    <t>DIRECCION ADMINISTRATIVA FINANCIERA</t>
  </si>
  <si>
    <t>Maria Carolina Carballo Guerrero</t>
  </si>
  <si>
    <t>EL IDER pagará al CONTRATISTA el valor del contrato mediante once (11) pagos 
iguales por valor de TRES MILLONES CIENTO CINCUENTA Y UN MIL OCHOCIENTOS
PESOS M/CTE ($3.151.800),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</si>
  <si>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Emitir conceptos verbales y escritos en los asuntos jurídicos sometidos a su 
consideración que sean del resorte de la Dirección Administrativa y Financiera 
del IDER. 
2. Brindar asesoría Jurídica en el seguimiento y control a las Cuentas por Pagar y 
a los Servicios Públicos, manteniendo actualizado el archivo de estas. 
3. Brindar Asesoría en el proceso de expedición de Certificados de Registro 
Presupuestal. 
4. Asesorar en la actualización de periodos a los Contratos de Contratos de 
Prestación de Servicios Profesionales y de Apoyo a la Gestión. 
5. Brindar asesoría jurídica en la gestión de presupuesto y pagos de la Oficina 
Administrativa y Financiera del IDER.
6. Las demás actividades requeridas por el supervisor del contrato, en el marco del 
objeto contratado.</t>
  </si>
  <si>
    <t>https://community.secop.gov.co/Public/Tendering/OpportunityDetail/Index?noticeUID=CO1.NTC.3733074&amp;isFromPublicArea=True&amp;isModal=true&amp;asPopupView=true</t>
  </si>
  <si>
    <t>CPS-IDER-012-2023</t>
  </si>
  <si>
    <t>Prestación de servicios profesionales para brindar asesoría y acompañamiento a los procesos comunicacionales del Instituto Distrital de Deporte y Recreación-IDER.</t>
  </si>
  <si>
    <t>PRENSA</t>
  </si>
  <si>
    <t xml:space="preserve">EL IDER pagará al CONTRATISTA el valor del contrato mediante once (11) pagos iguales por 
valor de SEIS MILLONES CIENTO OCHENTA MIL PESOS M/CTE ($6.180.000),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</si>
  <si>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Brindar asesoría a la dirección general en el área de comunicaciones y prensa del IDER. 2. 
Brindar asesoría en el diseño y ejecución del plan comunicacional del IDER. 3. Asesorar a la 
dirección de fomento y recreación en temas comunicacionales y prensa. 4. Asesorar en las 
relaciones con los medios de prensa de la ciudad de Cartagena en relación de las comunicaciones 
del IDER. 5. Diseñar la agenda comunicacional de las diferentes actividades de los programas 
misionales de deporte y recreación en temas comunicacionales y prensa. 6. Asesorar en el Diseño 
y coordinar las estrategias de medios y redes sociales para promocionar y dar a conocer los 
programas y actividades desarrollados por el IDER. 7. Realizar seguimiento y control de la 
estrategia comunicacional del IDER. 8. Cumplir las demás actividades que le sean designadas 
dentro del marco del objeto contractual. 9. Velar por el correcto uso de los instrumentos y equipos 
que se utilicen para las actividades propias de comunicaciones y difusión propias del IDER. 10. 
Revisar el contenido de piezas, comunicados e información institucional que se encuentren 
conforme a la constitución y la ley y no vulnere ningún derecho constitucional. 11. Hacer 
seguimiento y revisión del contenido digital que se publique en las redes institucionales para el 
cual deberá controlar los usuarios permitidos a las mismas. 12. Custodiar, almacenar la 
información, documentos, presentaciones, archivos en físico y en digital desarrollados durante la 
ejecución de este contrato que garantice su cuidado y entrega al final de este a la Dirección 
General. 13. Asegurar y promover el manejo confidencial de la información del Instituto. 14. 
Respetar los derechos de autor y hacer las referencias bibliográficas y citación de fuentes que 
correspondan. 15. Promover la implementación y uso del manual de procesos y procedimientos 
del Instituto como garantía de eficiencia y calidad. 16. Promover la implementación del Modelo 
Integrado de Planeación y Gestión MIPG para difundir procesos de transparencia, calidad y 
eficiencia. 17. Las demás actividades requeridas por el supervisor del contrato, en el marco del
objeto contratado.</t>
  </si>
  <si>
    <t>https://community.secop.gov.co/Public/Tendering/OpportunityDetail/Index?noticeUID=CO1.NTC.3733363&amp;isFromPublicArea=True&amp;isModal=true&amp;asPopupView=true</t>
  </si>
  <si>
    <t>CPS-IDER-015-2023</t>
  </si>
  <si>
    <t>LAURA PATRICIA LOBELO CARBONELL</t>
  </si>
  <si>
    <t>1047365571-2</t>
  </si>
  <si>
    <t>Prestación de Servicios Profesionales como Contador para brindar asesoría en los asuntos contables del Instituto Distrital de Deporte y Recreación- IDER, en la Oficina de Contabilidad.</t>
  </si>
  <si>
    <t>CONTABILIDAD</t>
  </si>
  <si>
    <t>12</t>
  </si>
  <si>
    <t>EL IDER pagará al CONTRATISTA el valor del contrato mediante once (11) pagos iguales por 
valor de TRES MILLONES SEISCIENTOS CINCO MIL PESOS M/CTE ($3.605.000),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El valor 
descrito se encuentra amparado en la disponibilidad presupuestal anexa al presente estudio.</t>
  </si>
  <si>
    <t xml:space="preserve">1. Apoyar en la elaboración de documentos contables que ingresen a la Oficina de Contabilidad. 
2. Apoyar en la elaboración de causaciones. 
3. Realizar recepción y manejo de cuentas por pagar. 
4. Apoyar en el registro de planillas y soportes de contabilidad. 
5. Realizar conciliaciones bancarias. 
6. Elaboración mensual de declaraciones de retención en la fuente. 
7. Expedición de constancias de retención. 
8. Realización de otras actividades afines con el objeto contratado.
9. Las demás actividades requeridas por el supervisor del contrato, en el marco del objeto contratado.
</t>
  </si>
  <si>
    <t>https://community.secop.gov.co/Public/Tendering/OpportunityDetail/Index?noticeUID=CO1.NTC.3733672&amp;isFromPublicArea=True&amp;isModal=true&amp;asPopupView=true</t>
  </si>
  <si>
    <t>CPS-IDER-016-2023</t>
  </si>
  <si>
    <t>MILENA PATRICIA JIMENEZ HERNANDEZ</t>
  </si>
  <si>
    <t>30873829</t>
  </si>
  <si>
    <t>Prestación de Servicios Profesionales como abogado especializado para brindar asesoría jurídica y acompañamiento en asuntos contractuales a la Oficina Jurídica del Instituto Distrital de Deporte y Recreación IDER.</t>
  </si>
  <si>
    <t>13</t>
  </si>
  <si>
    <t>EL IDER pagará al CONTRATISTA el valor del contrato mediante diez (10) pagos iguales 
por valor de CINCO MILLONES CIENTO CINCUENTA MIL PESOS M/CTE ($5.150.000) que 
se tramitarán mes vencido, y un onceavo pago por la suma de DOS MILLONES 
QUINIENTOS SETENTA Y CINCO MIL PESOS M/CTE ($2.575.0000) al finalizar el contrato. 
El pago se efectuará previa presentación de la documentación que exija para tal efecto</t>
  </si>
  <si>
    <t>1. Brindar asesoría jurídica especializada en contratación estatal mediante la revisión 
de todos los documentos jurídicos que se proyecten para el desarrollo y ejecución de 
las etapas pre-contractual, contractual y post contractual de los distintos procesos en 
que haga parte EL IDER. 2. Apoyar desde su conocimiento en el seguimiento a los 
procesos contractuales en que haga parte EL IDER, así como en la estructuración de 
informes del estado de estos cuando le sean solicitados 3. Revisar de conformidad con 
la normatividad aplicable y vigente, los contratos y convenios de los distintos procesos 
en que haga parte EL IDER. 4. Brindar acompañamiento a la Oficina Asesora Jurídica 
para que se lleve a cabo la gestión de los procesos contractuales en la plataforma SECOP 
II de conformidad con los lineamientos de Colombia Compra Eficiente. 5. Brindar 
asesoría y acompañamiento a la Oficina Asesora Jurídica en los distintos comités de 
contratación del IDER. 6. Brindar asesoría jurídica en la revisión de respuestas a 
peticiones, solicitudes y requerimientos instaurados ante el IDER relacionados con 
asuntos contractuales. 7. Brindar asesoría jurídica a la Oficina Asesora Jurídica sobre la 
actualización normativa en temas de contratación estatal. 8. Emitir conceptos jurídicos 
verbales y escritos relacionados con temas contractuales que le sean solicitados por el 
supervisor contractual. 9. Las demás actividades requeridas por el supervisor del 
contrato, en el marco del objeto contratado</t>
  </si>
  <si>
    <t>https://community.secop.gov.co/Public/Tendering/OpportunityDetail/Index?noticeUID=CO1.NTC.3734219&amp;isFromPublicArea=True&amp;isModal=true&amp;asPopupView=true</t>
  </si>
  <si>
    <t>CPS-IDER-021-2023</t>
  </si>
  <si>
    <t>11-01-2023</t>
  </si>
  <si>
    <t>KATERINE  HERNANDEZ CASTELLON</t>
  </si>
  <si>
    <t>45555910</t>
  </si>
  <si>
    <t>Prestación de servicios al área de Recreación del Instituto Distrital de Deporte y  Recreación - IDER, para brindar apoyo asistencial en el marco del proyecto denominado Recreacion Comunitaria y Aprovechamiento del tiempo libre, como mecanismo de cohesion e Integracion social en el Distrito de Cartagena de Indias</t>
  </si>
  <si>
    <t>RECREACION</t>
  </si>
  <si>
    <t>Alberto Osorio Leal</t>
  </si>
  <si>
    <t>EL IDER pagará al CONTRATISTA el valor del contrato mediante Diez
(10) cuotas de igual valor por la suma de DOS MILLONES SETECIENTOS MIL PESOS 
MCTE ($2.700.000)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</si>
  <si>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Asistir al área de recreación en las actividades que se desarrollen en el marco 
del proyecto.
2. Apoyar con la realización de la estrategia vías recreativas en tu barrio
3. Apoyar con la realización de la estrategia vías Activas y Saludables
4. Brindar apoyo asistencial en el desarrollo de los comités y mesas de trabajo 
en el marco del proyecto.
5. Participar de los ciclos paseos urbanos y rurales.
6. Las demás actividades relacionadas con el objeto contractual que sean 
asignadas por el supervisor del contrato</t>
  </si>
  <si>
    <t>https://community.secop.gov.co/Public/Tendering/OpportunityDetail/Index?noticeUID=CO1.NTC.3739414&amp;isFromPublicArea=True&amp;isModal=true&amp;asPopupView=true</t>
  </si>
  <si>
    <t>CPS-IDER-022-2023</t>
  </si>
  <si>
    <t>YISAD JAIR CASTELBONDO MONTERO</t>
  </si>
  <si>
    <t>1143386543-4</t>
  </si>
  <si>
    <t>Prestación de Servicios Profesionales como abogado para brindar asesoría jurídica y acompañamiento en asuntos contractuales en el marco del proyecto Conservación, mantenimiento y mejoramiento de los escenarios deportivos de la ciudad como estrategia de preservación del patrimonio material del Distrito de Cartagena de Indias.</t>
  </si>
  <si>
    <t>EL IDER pagará al CONTRATISTA el valor del contrato mediante once (11) pagos iguales por 
valor de CUATRO MILLONES DOSCIENTOS DOS MIL CUATROCIENTOS PESOS M/CTE 
($4.202.400),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</si>
  <si>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jurídica para el desarrollo y ejecución de las etapas pre-contractual, contractual 
y post contractual de los distintos procesos en que haga parte EL IDER, mediante la estructuración 
y revisión de los documentos necesarios para dicho fin, en el marco del proyecto. 2. Brindar 
asesoría jurídica a la oficina de Infraestructura del IDER en la estructuración, evaluación y 
seguimiento de los procesos contractuales que se desprendan del proyecto. 3. Fungir como 
evaluador jurídico de los procesos contractuales que se desprendan del proyecto. 4. Brindar 
asesoría en la estructuración de respuesta a observaciones y requerimientos que se desprendan 
de los procesos contractuales que se desprendan del proyecto. 5. Elaborar de conformidad con 
la normatividad aplicable y vigente, los contratos y convenios que se sean asignados. 6. Llevar a 
cabo la gestión de los procesos contractuales en la plataforma SECOP II de conformidad con los 
lineamientos de Colombia Compra Eficiente. 7. Apoyar en el seguimiento que deba hacer la oficina 
de infraestructura a los contratos celebrados por el IDER en ejecución de proyecto. 8. Realizar la 
revisión de actas y documentos propios de la ejecución contractual de los negocios jurídicos 
celebrados en el marco del proyecto. 9. Brindar insumos necesarios para la liquidación de los 
contratos celebrados en ejecución del proyecto. 10. Las demás actividades requeridas por el 
supervisor del contrato, en el marco del objeto contratado.</t>
  </si>
  <si>
    <t>https://community.secop.gov.co/Public/Tendering/OpportunityDetail/Index?noticeUID=CO1.NTC.3739881&amp;isFromPublicArea=True&amp;isModal=true&amp;asPopupView=true</t>
  </si>
  <si>
    <t>CPS-IDER-023-2023</t>
  </si>
  <si>
    <t>ROSIRIS ESTER RUIZ CUELLO</t>
  </si>
  <si>
    <t>22799678</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</si>
  <si>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</si>
  <si>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Roque Paolomino Vergara</t>
  </si>
  <si>
    <t>TASA PRODEPORTE</t>
  </si>
  <si>
    <t>EL IDER pagará al CONTRATISTA el valor del contrato mediante once (11) pagos iguales por 
valor de UN MILLÓN OCHOCIENTOS CINCUENTA Y CUATRO MIL PESOS M/CTE 
($1.854.000),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</si>
  <si>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las actividades, logísticas y operativas para la conservación, mantenimiento y 
mejoramiento de los escenarios deportivos administrados por el IDER. 2. Intervenir de manera 
preventiva, correctiva, programada y predictiva los escenarios deportivos. 3. Asistir a las reuniones 
que sean citadas por el supervisor contractual. 4. Las demás actividades requeridas por el 
supervisor del contrato, en el marco del objeto contratado.</t>
  </si>
  <si>
    <t>https://community.secop.gov.co/Public/Tendering/OpportunityDetail/Index?noticeUID=CO1.NTC.3740074&amp;isFromPublicArea=True&amp;isModal=true&amp;asPopupView=true</t>
  </si>
  <si>
    <t>CPS-IDER-024-2023</t>
  </si>
  <si>
    <t>12-01-2023</t>
  </si>
  <si>
    <t>LEDYS  PEÑATA HERNANDEZ</t>
  </si>
  <si>
    <t xml:space="preserve">45753658       </t>
  </si>
  <si>
    <t>Prestación de servicios Profesionales al área de Recreación del Instituto Distrital de Deporte y Recreación - IDER, para brindar apoyo asesorando el proyecto Recreación Comunitaria y Aprovechamiento del tiempo libre, como mecanismo de Cohesión e Integración social en el Distrito de Cartagena de Indias</t>
  </si>
  <si>
    <t xml:space="preserve">EL IDER pagará al CONTRATISTA el valor del contrato mediante Diez
(10) cuotas de igual valor por la suma de CUATRO MILLONES DOSCIENTOS DOS MIL 
CUATROCIENTOS PESOS MCTE ($4.202.400)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</si>
  <si>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Brindar asesoría y acompañamiento en la coordinación de la estrategia Recreación Comunitaria en el marco del proyecto.
2. Apoyar al Jefe de recreación en la coordinación de la realización de la estrategia vías recreativas en tu barrio.
3. Apoyar al Jefe de recreación en la coordinación de la realización de la estrategia vías activas y saludables
4. Apoyar al Jefe de recreación en la coordinación de la realización de la estrategia playas recreativas
5. Participar en los comités de espacio público en que se delegado por el supervisor del contrato.
6. Organizar las mesas del aprovechamiento del espacio público para la recreación.
7. Participar en los comités probici en que se delegado por el supervisor del contrato.
8. Apoyar en el desarrollo de eventos de ciudad, procurando cumplir con la meta  del proyecto.
9. Organizar e implementar un plan de capacitación sobre recreación.
10. Apoyar con la realización de ciclo paseos urbanos y rurales.
11. Apoyar con la realización de eventos recreativos con impacto de ciudad.
12. Presentar informes de manera oportuna sobre la ejecución de las actividades, previa solicitud del supervisor contractual.
13. Las demás actividades relacionadas con el objeto contractual que sean asignadas por el supervisor del contrato.</t>
  </si>
  <si>
    <t>https://community.secop.gov.co/Public/Tendering/OpportunityDetail/Index?noticeUID=CO1.NTC.3745172&amp;isFromPublicArea=True&amp;isModal=true&amp;asPopupView=true</t>
  </si>
  <si>
    <t>CPS-IDER-025-2023</t>
  </si>
  <si>
    <t>JORGE ENRIQUE MEDRANO CARREAZO</t>
  </si>
  <si>
    <t xml:space="preserve">18009376       </t>
  </si>
  <si>
    <t>Prestación de servicios al área de Deporte del Instituto Distrital de Deporte y Recreación - IDER, como Monitor del Programa Discapacitados del proyecto Integración Comunitaria a través del Deporte como Herramienta para la inclusión Social desde los diferentes enfoques Poblacionales</t>
  </si>
  <si>
    <t>DEPORTES</t>
  </si>
  <si>
    <t>Gustavo Gonzalez Tarrá</t>
  </si>
  <si>
    <t>Integracion comunitaria a Traves del Deporte como Herramienta para la inclusion social desde los diferentes enfoques poblacionales Cartagena de indias.</t>
  </si>
  <si>
    <t>EL IDER pagará al CONTRATISTA el valor del contrato mediante diez (10) cuotas de igual valor
por la suma de DOS MILLONES SETECIENTOS OCHENTA Y SEIS MIL QUIENIENTOS 
SESENTA Y DOS PESOS MCTE ($2.786.562)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</si>
  <si>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Apoyar al área de Deporte, como Monitor Juegos Discapacitados en el marco del proyecto, 
realizando campañas en donde se estimulen valores ciudadanos durante el desarrollo de las 
competencias. 2. Brindar Asistencia técnica y operativa a las mesas de trabajo y reuniones 
grupales con la comunidad para la socialización de las diferentes estrategias a realizar durante el 
año sobre deporte social. 3. Apoyar con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Monitorear la realización del torneo de los juegos 
discapacitados. 6. Apoyar al área de Deporte del IDER en la logística para contar con los 
elementos necesarios para el desarrollo del torneo de juegos indígenas. 7. Las demás actividades 
requeridas por el supervisor del contrato, en el marco del objeto contratado.</t>
  </si>
  <si>
    <t>https://community.secop.gov.co/Public/Tendering/OpportunityDetail/Index?noticeUID=CO1.NTC.3747672&amp;isFromPublicArea=True&amp;isModal=true&amp;asPopupView=true</t>
  </si>
  <si>
    <t>CPS-IDER-026-2023</t>
  </si>
  <si>
    <t>LEONARDO ANTONIO VALENCIA VIÑAS</t>
  </si>
  <si>
    <t>73139514-8</t>
  </si>
  <si>
    <t>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 de la ciudad como estrategia de preservación del patrimonio material del Distrito de Cartagena de India</t>
  </si>
  <si>
    <t>19</t>
  </si>
  <si>
    <t>EL IDER pagará al CONTRATISTA el valor del contrato mediante Once (11) cuotas de 
igual valor por la suma de DOS MILLONES SEISCIENTOS VEINTISEIS MIL 
QUINIENTOS PESOS M/CTE ($2.626.500)que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</si>
  <si>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Revisar y verificar el funcionamiento de los escenarios deportivos a su cargo.
2. Realizar actividades de revisión para garantizar el correcto uso y disfrute de los escenarios por parte de la comunidad.
3. Apoya con la administración del uso y préstamo de los escenarios a la comunidad.
4. Presentar informes de manera oportuna al personal encargado del sistema de mantenimiento de escenarios deportivos sobre las necesidades detectadas de mantenimiento estético y/o higiénico de las instalaciones.
5. Informar sobre cualquier irregularidad de cualquier tipo que suceda dentro de las instalaciones.
6. Ejecutar las actividades de conservación de los escenarios para dar cumplimiento del plan de mantenimiento general del IDER.
7. Asistir a las reuniones que sean citadas por el supervisor contractual.
8. Las demás actividades requeridas por el supervisor del contrato, en el marco del objeto contratado.
</t>
  </si>
  <si>
    <t>https://community.secop.gov.co/Public/Tendering/OpportunityDetail/Index?noticeUID=CO1.NTC.3746242&amp;isFromPublicArea=True&amp;isModal=true&amp;asPopupView=true</t>
  </si>
  <si>
    <t>CPS-IDER-027-2023</t>
  </si>
  <si>
    <t>WILMER ESTEBAN SANE SARMIENTO</t>
  </si>
  <si>
    <t>73139475-9</t>
  </si>
  <si>
    <t xml:space="preserve">Prestación de servicios de apoyo a la gestión a la Oficina de Infraestructura como administrador de escenarios medianos del Instituto Distrital de Deporte y Recreación_x0002_IDER en el marco del proyecto denominado: Conservación, mantenimiento y 
mejoramiento de los escenarios deportivos de la ciudad como estrategia de preservación del patrimonio material del Distrito de Cartagena de India
</t>
  </si>
  <si>
    <t>20</t>
  </si>
  <si>
    <t>EL IDER pagará al CONTRATISTA el valor del contrato mediante Once (11) cuotas de 
igual valor por la suma de DOS MILLONES SEISCIENTOS VEINTISEIS MIL 
QUINIENTOS PESOS M/CTE ($2.626.500)que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</si>
  <si>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https://community.secop.gov.co/Public/Tendering/OpportunityDetail/Index?noticeUID=CO1.NTC.3746528&amp;isFromPublicArea=True&amp;isModal=true&amp;asPopupView=true</t>
  </si>
  <si>
    <t>CPS-IDER-028-2023</t>
  </si>
  <si>
    <t>LUIS FELIPE  GARCIA CASTRO</t>
  </si>
  <si>
    <t xml:space="preserve">73573380       </t>
  </si>
  <si>
    <t>Prestación de servicios Profesionales para apoyar en los procesos de planeación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</si>
  <si>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21</t>
  </si>
  <si>
    <t xml:space="preserve">EL IDER pagará al CONTRATISTA el valor del contrato mediante once (11) pagos iguales por 
valor de TRES MILLONES SEISCIENTOS SETENTA Y SIETE MIL CIEN PESOS M/CTE 
($3.500.000),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</si>
  <si>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Brindar apoyo a la oficina de infraestructura en el seguimiento técnico a las actividades del 
proyecto 2. Brindar apoyo técnico a la oficina de infraestructura en la estructuración de las 
necesidades para los diferentes procesos contractuales que se requieran adelantar. 3. Brindar 
apoyo en diseño y estructuración de proyectos desde sus competencias. 4. Realizar inspección 
ocular en los diferentes proyectos se adelanten por la oficina de infraestructura en el marco del 
proyecto. 5. Apoyar con las actividades necesarias para el mantenimiento escenarios 6. Emitir 
conceptos técnicos sobre el estado de los escenarios. 7. Apoyar en la evaluación técnica de los 
diferentes procesos contractuales provenientes de la oficina de infraestructura en el marco del 
proyecto. 8. Asistir a las reuniones que sean citadas por el supervisor contractual. 9. Brindar apoyo 
en la supervisión contractual al Asesor de Infraestructura en los casos que así lo requiera, de 
acuerdo con las competencias del contratista. 10. Las demás actividades requeridas por el 
supervisor del contrato, en el marco del objeto contratado</t>
  </si>
  <si>
    <t>https://community.secop.gov.co/Public/Tendering/OpportunityDetail/Index?noticeUID=CO1.NTC.3746962&amp;isFromPublicArea=True&amp;isModal=true&amp;asPopupView=true</t>
  </si>
  <si>
    <t>CPS-IDER-029-2023</t>
  </si>
  <si>
    <t>MARTIN MAGALLANES MUÑOZ</t>
  </si>
  <si>
    <t>73094465-1</t>
  </si>
  <si>
    <t>Prestación de servicios de apoyo a la gestión a la Oficina de Infraestructura como administrador de escenarios mayores del Instituto Distrital de Deporte y Recreación-IDER en el marco del proyecto denominado: Conservación, mantenimiento y mejoramiento de los escenarios deportivos de la ciudad como estrategia de preservación del patrimonio material del Distrito de Cartagena de Indias.</t>
  </si>
  <si>
    <t>22</t>
  </si>
  <si>
    <t xml:space="preserve">EL IDER pagará al CONTRATISTA el valor del contrato mediante once (11) pagos iguales por 
valor de TRES MILLONES CIENTO CINCUENTA Y UN MIL OCHOCIENTOS PESOS M/CTE 
($3.151.800),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</si>
  <si>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Revisar y verificar el funcionamiento de los escenarios deportivos a su cargo. 2. Realizar 
actividades de revisión para garantizar el correcto uso y disfrute de los escenarios por parte de la 
comunidad. 3. Apoya con la administración del uso y préstamo de los escenarios a la comunidad. 
4. Presentar informes de manera oportuna al personal encargado del sistema de mantenimiento 
de escenarios deportivos sobre las necesidades detectadas de mantenimiento estético y/o 
higiénico de las instalaciones. 5. Informar sobre cualquier irregularidad de cualquier tipo que 
suceda dentro de las instalaciones. 6. Ejecutar las actividades de conservación de los escenarios 
para dar cumplimiento del plan de mantenimiento general del IDER. 7. Asistir a las reuniones que 
sean citadas por el supervisor contractual. 8. Las demás actividades requeridas por el supervisor 
del contrato, en el marco del objeto contratado.</t>
  </si>
  <si>
    <t>https://community.secop.gov.co/Public/Tendering/OpportunityDetail/Index?noticeUID=CO1.NTC.3747397&amp;isFromPublicArea=True&amp;isModal=true&amp;asPopupView=true</t>
  </si>
  <si>
    <t>CPS-IDER-030-2023</t>
  </si>
  <si>
    <t>13-01-2023</t>
  </si>
  <si>
    <t>HUGO HERNAN BEDOYA GAVIRIA</t>
  </si>
  <si>
    <t>Prestación de servicios profesionales al área de Deporte del Instituto Distrital de Deporte y Recreación - IDER, para brindar apoyo al área de deporte, en el marco de proyecto Fortalecimiento del deporte estudiantil mediante la implementación de los Juegos Intercolegiados y universitarios en el Distrito de Cartagena de Indias</t>
  </si>
  <si>
    <t>23</t>
  </si>
  <si>
    <t>Fortalecimiento del Deporte Estudiantil Mediante la implementacion de los juegos intercolegiados y universitarios enel Distrito de Cartagena de Indias</t>
  </si>
  <si>
    <t>EL IDER pagará al CONTRATISTA el valor del contrato, mediante diez (10) cuotas de igual valor 
por la suma de CUATRO MILLONES CIENTO VEINTIOCHO MIL DOSCIENTOS CUARENTA 
PESOS MCTE ($4.128.240,00)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</si>
  <si>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Administrar y coordinar las campañas de socialización y difusión de la estrategia "juegos 
Intercolegiados" con las Instituciones Educativas, dentro de las cuales se comprenden: realización 
de reuniones, entrega de información, formalización de enlaces entre la Institución educativa y el 
IDER. 2. Coordinar la logística para las jornadas de inscripción de los equipos de las Instituciones 
Educativas que competirán en los juegos Intercolegiados. 3. Coordinar el desarrollo del proceso 
de socialización y desarrollo de los juegos interuniversitarios desarrollados por ASCUN en el 
marco del proyecto 4. Suministrar la información necesaria al equipo de comunicaciones del IDER, 
previa autorización del supervisor del contrato, para divulgar las acciones realizadas en el marco 
del proyecto. 5. Promover y participar en la divulgación del calendario deportivo distrital de los 
juegos Intercolegiados, una vez esté definido por el IDER. 6. Coordinar la programación de las 
competencias deportivas por cada una de las disciplinas y categorías de los juegos 
Intercolegiados, en concordancia con la cantidad de equipos / deportistas inscritos. 7. Coordinar 
la ejecución de las competencias deportivas de los juegos Intercolegiados del distrito. 8. Participar 
en el desarrollo de las competencias de los juegos interuniversitarios. 9. Coordinar el proceso de 
premiación a los ganadores de las competencias deportivas distritales en el marco del proyecto. 
10. Participar en el desarrollo de las actividades y coordinar la logística necesaria para ejecutar el 
proceso de patrocinio a los equipos campeones en las competencias departamentales. 11. Las 
demás actividades requeridas por el supervisor del contrato, en el marco del objeto contratado.</t>
  </si>
  <si>
    <t>https://community.secop.gov.co/Public/Tendering/OpportunityDetail/Index?noticeUID=CO1.NTC.3749811&amp;isFromPublicArea=True&amp;isModal=true&amp;asPopupView=true</t>
  </si>
  <si>
    <t>CPS-IDER-031-2023</t>
  </si>
  <si>
    <t xml:space="preserve">3811737        </t>
  </si>
  <si>
    <t>Prestación de servicios al área de Deporte del Instituto Distrital de Deporte y Recreación - IDER, como apoyo para la ejecución del programa de discapacidad en el marco del proyecto Integración Comunitaria a través del Deporte como Herramienta para la inclusión Social desde los diferentes enfoques Poblacionales</t>
  </si>
  <si>
    <t>24</t>
  </si>
  <si>
    <t>NEL IDER pagará al CONTRATISTA el valor del contrato mediante diez (10) cuotas de 
igual valor por la suma de DOS MILLONES DOSCIENTOS NOVENTA Y UN MIL 
CIENTO SETENTA Y TRES PESOS MCTE ($2.291.173.00)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</si>
  <si>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Realizar las labores propias de asesor del Programa de Discapacidad en el marco del proyecto
2. Asistir a las mesas de trabajo y reuniones grupales con la comunidad para la socialización de las diferentes estrategias a realizar durante el año sobre deporte social, en especial las Relacionadas con personas en situación de discapacidad.
3. Asistir al área de Deporte en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Asistir al área de Deporte del IDER en las acciones necesarias para llevar a cabo los torneos de los juegos de personas en situación de discapacidad.
6. Asistir al área de deporte del IDER con la proyección y organización de la documentación necesaria para la adquisición de la dotación e implementación requerida para el desarrollo de los torneos.
7. Las demás actividades requeridas por el supervisor del contrato, en el marco del objeto contratado.
</t>
  </si>
  <si>
    <t>https://community.secop.gov.co/Public/Tendering/OpportunityDetail/Index?noticeUID=CO1.NTC.3750346&amp;isFromPublicArea=True&amp;isModal=true&amp;asPopupView=true</t>
  </si>
  <si>
    <t>CPS-IDER-032-2023</t>
  </si>
  <si>
    <t xml:space="preserve">1047422269     </t>
  </si>
  <si>
    <t xml:space="preserve">Prestación de servicios al área de Deporte del Instituto Distrital de Deporte y Recreación - IDER, como apoyo para la ejecución del programa de discapacidad en el marco del proyecto Integración Comunitaria a través del Deporte como Herramienta para la inclusión Social desde los diferentes enfoques Poblacionales
</t>
  </si>
  <si>
    <t>25</t>
  </si>
  <si>
    <t>EL IDER pagará al CONTRATISTA el valor del contrato mediante diez (10) cuotas de 
igual valor por la suma de DOS MILLONES DOSCIENTOS NOVENTA Y UN MIL 
CIENTO SETENTA Y TRES PESOS MCTE ($2.291.173.00)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</si>
  <si>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las labores propias de asesor del Programa de Discapacidad en el 
marco del proyecto
2. Asistir a las mesas de trabajo y reuniones grupales con la comunidad para la 
socialización de las diferentes estrategias a realizar durante el año sobre 
deporte social, en especial las Relacionadas con personas en situación de 
discapacidad.
3. Asistir al área de Deporte en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Asistir al área de Deporte del IDER en las acciones necesarias para llevar a 
cabo los torneos de los juegos de personas en situación de discapacidad.
6. Asistir al área de deporte del IDER con la proyección y organización de la 
documentación necesaria para la adquisición de la dotación e implementación 
requerida para el desarrollo de los torneos.
7. Las demás actividades requeridas por el supervisor del contrato, en el marco 
del objeto contratado.</t>
  </si>
  <si>
    <t>https://community.secop.gov.co/Public/Tendering/OpportunityDetail/Index?noticeUID=CO1.NTC.3750374&amp;isFromPublicArea=True&amp;isModal=true&amp;asPopupView=true</t>
  </si>
  <si>
    <t>CPS-IDER-033-2023</t>
  </si>
  <si>
    <t xml:space="preserve">3811729        </t>
  </si>
  <si>
    <t>Prestación de servicios al área de Deporte del Instituto Distrital de Deporte y Recreación - IDER, como Monitor Juegos Indígenas del proyecto Integración Comunitaria a través del Deporte como Herramienta para la inclusión Social desde los diferentes enfoques Poblacionales.</t>
  </si>
  <si>
    <t>26</t>
  </si>
  <si>
    <t xml:space="preserve">EL IDER pagará al CONTRATISTA el valor del contrato mediante diez (10) cuotas de 
igual valor por la suma de DOS MILLONES SETECIENTOS OCHENTA Y SEIS MIL 
QUINIENTOS SESENTA Y DOS PESOS MCTE ($ 2.786.562.00)que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</si>
  <si>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 xml:space="preserve">1. Apoyar al área de Deporte, como Monitor Juegos Indígenas en el marco del 
proyecto, realizando campañas en donde se estimulen valores ciudadanos 
durante el desarrollo de las competencias.
2. Brindar asistencia técnica y operativa a las mesas de trabajo y reuniones 
grupales con la comunidad para la socialización de las diferentes estrategias a 
realizar durante el año sobre deporte social.
3. Apoyar con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Monitorear la realización del torneo de los juegos Indígenas.
6. Apoyar al área de Deporte del IDER en la logística para contar con los 
elementos necesarios para el desarrollo del torneo de juegos Indígenas.
7. Las demás actividades requeridas por el supervisor del contrato, en el marco 
del objeto contratado.
</t>
  </si>
  <si>
    <t>https://community.secop.gov.co/Public/Tendering/OpportunityDetail/Index?noticeUID=CO1.NTC.3750395&amp;isFromPublicArea=True&amp;isModal=true&amp;asPopupView=true</t>
  </si>
  <si>
    <t>CPS-IDER-034-2023</t>
  </si>
  <si>
    <t xml:space="preserve">1128059358     </t>
  </si>
  <si>
    <t xml:space="preserve">Prestación de servicios al área de Deporte del Instituto Distrital de Deporte y Recreación - IDER, como Monitor Juegos Indígenas del proyecto Integración Comunitaria a través del Deporte como Herramienta para la inclusión Social desde los diferentes enfoques Poblacionales.
</t>
  </si>
  <si>
    <t>27</t>
  </si>
  <si>
    <t>1. Apoyar al área de Deporte, como Monitor Juegos Indígenas en el marco del 
proyecto, realizando campañas en donde se estimulen valores ciudadanos 
durante el desarrollo de las competencias.
2. Brindar asistencia técnica y operativa a las mesas de trabajo y reuniones 
grupales con la comunidad para la socialización de las diferentes estrategias a 
realizar durante el año sobre deporte social.
3. Apoyar con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Monitorear la realización del torneo de los juegos Indígenas.
6. Apoyar al área de Deporte del IDER en la logística para contar con los 
elementos necesarios para el desarrollo del torneo de juegos Indígenas.
7. Las demás actividades requeridas por el supervisor del contrato, en el marco 
del objeto contratado.</t>
  </si>
  <si>
    <t>https://community.secop.gov.co/Public/Tendering/OpportunityDetail/Index?noticeUID=CO1.NTC.3750770&amp;isFromPublicArea=True&amp;isModal=true&amp;asPopupView=true</t>
  </si>
  <si>
    <t>CPS-IDER-035-2023</t>
  </si>
  <si>
    <t>Prestación de servicios al área de Deporte del Instituto Distrital de Deporte y Recreación - IDER, como Coordinador Juegos Corregimentales del proyecto Integración Comunitaria a través del Deporte como Herramienta para la inclusión Social desde los diferentes enfoques Poblacionales.</t>
  </si>
  <si>
    <t>28</t>
  </si>
  <si>
    <t xml:space="preserve">EL IDER pagará al CONTRATISTA el valor del contrato mediante diez (10) cuotas de 
igual valor por la suma de CUATRO MILLONES CIENTO VEINTE MIL
PESOS MCTE ($ 4.120.000)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</si>
  <si>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https://community.secop.gov.co/Public/Tendering/OpportunityDetail/Index?noticeUID=CO1.NTC.3750493&amp;isFromPublicArea=True&amp;isModal=true&amp;asPopupView=true</t>
  </si>
  <si>
    <t>CPS-IDER-036-2023</t>
  </si>
  <si>
    <t>ANA MILENA PAJARO JIMENEZ</t>
  </si>
  <si>
    <t>45593551-4</t>
  </si>
  <si>
    <t>Prestación de servicios de apoyo a la gestión a la Oficina de Infraestructura como administrador de escenarios medianos del Instituto Distrital de Deporte y Recreación_x0002_IDER en el marco del proyecto denominado: Conservación, mantenimiento y mejoramiento de los escenarios deportivos de la ciudad como estrategia de preservación del patrimonio material del Distrito de Cartagena de Indias.</t>
  </si>
  <si>
    <t>29</t>
  </si>
  <si>
    <t xml:space="preserve">EL IDER pagará al CONTRATISTA el valor del contrato mediante once (11) pagos 
iguales por valor de DOS MILLONES SEISCIENTOS VEINTISEIS MIL QUINIENTOS 
PESOS M/CTE ($2.626.500),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</si>
  <si>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Revisar y verificar el funcionamiento de los escenarios deportivos a su cargo.
2. Realizar actividades de revisión para garantizar el correcto uso y disfrute de 
los escenariospor parte de la comunidad.
3. Apoya con la administración del uso y préstamo de los escenarios a la 
comunidad.
4. Presentar informes de manera oportuna al personal encargado del sistema 
de mantenimiento de escenarios deportivos sobre las necesidades detectadas 
de mantenimiento estético y/o higiénico de las instalaciones.
5. Informar sobre cualquier irregularidad de cualquier tipo que suceda dentro de 
las instalaciones.
6. Ejecutar las actividades de conservación de los escenarios para dar 
cumplimiento del plan de mantenimiento general del IDER.
7. Asistir a las reuniones que sean citadas por el supervisor contractual.
8. Las demás actividades requeridas por el supervisor del contrato, en el marco 
del objeto .contratado</t>
  </si>
  <si>
    <t>https://community.secop.gov.co/Public/Tendering/OpportunityDetail/Index?noticeUID=CO1.NTC.3751005&amp;isFromPublicArea=True&amp;isModal=true&amp;asPopupView=true</t>
  </si>
  <si>
    <t>CPS-IDER-037-2023</t>
  </si>
  <si>
    <t>OSWALDO  SANTAMARIA HERRERA</t>
  </si>
  <si>
    <t>73135755-8</t>
  </si>
  <si>
    <t>Prestación de servicios de apoyo a la gestión a la Oficina de Infraestructura como
administrador de escenarios medianos del Instituto Distrital de Deporte y Recreación_x0002_IDER en el marco del proyecto denominado: Conservación, mantenimiento y mejoramiento de los escenarios deportivos de la ciudad como estrategia de preservación del patrimonio material del Distrito de Cartagena de Indias.</t>
  </si>
  <si>
    <t>30</t>
  </si>
  <si>
    <t>EL IDER pagará al CONTRATISTA el valor del contrato mediante once (11) pagos 
iguales por valor de DOS MILLONES SEISCIENTOS VEINTISEIS MIL QUINIENTOS 
PESOS M/CTE ($2.626.500),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</si>
  <si>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https://community.secop.gov.co/Public/Tendering/OpportunityDetail/Index?noticeUID=CO1.NTC.3751013&amp;isFromPublicArea=True&amp;isModal=true&amp;asPopupView=true</t>
  </si>
  <si>
    <t>CPS-IDER-038-2023</t>
  </si>
  <si>
    <t xml:space="preserve">prestación de servicios profesionales al área de Deporte del Instituto Distrital de Deporte y Recreación - IDER, para brindar asesoría técnica en los Juegos comunales, Afro, Discapacidad, Carcelario, indígena en el marco de proyecto Integración Comunitaria a través del  Deporte como Herramienta para la inclusión Social desde los diferentes enfoques Poblacionales. </t>
  </si>
  <si>
    <t>31</t>
  </si>
  <si>
    <t>EL IDER pagará al CONTRATISTA el valor del contrato mediante diez (10) cuotas de igual valor 
por la suma de CUATRO MILLONES CIENTO VEINTIOCHO MIL DOSCIENTOS CUARENTA 
PESOS MCTE ($4.128.240)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</si>
  <si>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y acompañamiento técnico al área de deporte del IDER, en la correcta 
ejecución del proyecto. 2. Emitir conceptos técnicos en temas de Juegos comunales, Afro, 
Discapacidad, Carcelario, indígena, respecto de las consultas realizadas por el supervisor del 
contrato en el marco del objeto contratado. 3. Asesorar al área de Deporte del IDER en las 
acciones necesarias para llevar a cabo los torneos de los Juegos comunales, Afro, Discapacidad, 
Carcelario, indígena. 4. Suministrar la información necesaria al equipo de comunicaciones del 
IDER, previa autorización del supervisor del contrato, para divulgar las acciones realizadas en el 
marco del proyecto. 5. Apoyar al área de deporte del IDER con la proyección y organización de la 
documentación necesaria para la adquisición de la dotación e implementación requerida para el 
desarrollo de los torneos. 6. Las demás actividades requeridas por el supervisor del contrato, en 
el marco del objeto contratado</t>
  </si>
  <si>
    <t>https://community.secop.gov.co/Public/Tendering/OpportunityDetail/Index?noticeUID=CO1.NTC.3751197&amp;isFromPublicArea=True&amp;isModal=true&amp;asPopupView=true</t>
  </si>
  <si>
    <t>CPS-IDER-039-2023</t>
  </si>
  <si>
    <t xml:space="preserve">Prestación de servicios al área de Deporte del Instituto Distrital de Deporte y Recreación - IDER, asistente del proyecto Integración Comunitaria a través del Deporte como Herramienta para la inclusión Social desde los diferentes enfoques Poblacionales.
</t>
  </si>
  <si>
    <t>32</t>
  </si>
  <si>
    <t>EL IDER pagará al CONTRATISTA el valor del contrato mediante diez (10) cuotas de igual valor 
por la suma de UN MILLÓN NOVECIENTOS NUEVE MIL TRESCIENTOS ONCE PESOS MCTE 
($1.909.311)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</si>
  <si>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como asistente en el marco del proyecto en el marco del proyecto. 2. Asistir a las mesas 
de trabajo y reuniones grupales con la comunidad para la socialización de las diferentes 
estrategias a realizar durante el año sobre deporte social. 3. Asistir en la difusión de la 
reglamentación y estrategia para la creación de organizaciones deportivas. 4. Asistir al área de 
Deporte en las actividades para la realización de los torneos de los Juegos que se llevan a cabo 
en el marco del proyecto. 5. Asistir al área de Deporte del IDER en la logística para contar con los 
elementos necesarios para el desarrollo de los torneos de los Juegos que se llevan a cabo en el 
marco del proyecto. 6. Las demás actividades requeridas por el supervisor del contrato, en el 
marco del objeto contratado</t>
  </si>
  <si>
    <t>https://community.secop.gov.co/Public/Tendering/OpportunityDetail/Index?noticeUID=CO1.NTC.3751399&amp;isFromPublicArea=True&amp;isModal=true&amp;asPopupView=true</t>
  </si>
  <si>
    <t>CPS-IDER-040-2023</t>
  </si>
  <si>
    <t>KAREN  BONILLA BALDIRIS</t>
  </si>
  <si>
    <t xml:space="preserve">1047368149     </t>
  </si>
  <si>
    <t>Prestación de servicios profesionales como Asesor de recreación en el marco del marco del proyecto Mejoramiento de los estilos de vida mediante la Promoción masiva de una vida activa de la ciudadanía en el Distrito de Cartagena</t>
  </si>
  <si>
    <t>33</t>
  </si>
  <si>
    <t>EL IDER pagará al CONTRATISTA el valor del contrato mediante Once (11) cuotas de 
igual valor por la suma de CUATRO MILLONES SETECIENTOS VEINTISIETE MIL 
SETECIENTOS PESOS MCTE ($4.727.700)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</si>
  <si>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N1. Brindar asesoría técnica para el correcto desarrollo de las actividades del 
proyecto
2. Brindar asesoría técnica en el proceso de evaluación y diagnostico que se 
lleve a cabo en el marco del proyecto mejoramiento de estilos de vida.
3. Asesorar al jefe de recreación en el diseño e implementación de las
intervenciones territoriales y comunitarias, incluyendo sus protocolos.
4. Asesora y brindar acompañamiento en las actividades de caminante 
saludable, noches saludables, jóvenes saludables y actívate running.
5. Brindar acompañamiento en el desarrollo de estrategias que permitan el 
cumplimiento de las metas del proyecto y de las estrategias y programas del 
mismo.
6. Vigilar el cumplimiento de los indicadores según el cronograma y plan de 
acción del proyecto.
 7. Las demás actividades requeridas por el supervisor del contrato, en el marco del 
objeto contratado</t>
  </si>
  <si>
    <t>https://community.secop.gov.co/Public/Tendering/OpportunityDetail/Index?noticeUID=CO1.NTC.3752157&amp;isFromPublicArea=True&amp;isModal=true&amp;asPopupView=true</t>
  </si>
  <si>
    <t>CPS-IDER-041-2023</t>
  </si>
  <si>
    <t>LIVIO  FIGUEROA PADILLA</t>
  </si>
  <si>
    <t xml:space="preserve">73124333       </t>
  </si>
  <si>
    <t xml:space="preserve">Prestación de servicios al área de Deporte del Instituto Distrital de Deporte y Recreación - IDER, como Monitor del Programa Discapacitados del proyecto Integración Comunitaria a través del Deporte como Herramienta para la inclusión Social desde los diferentes enfoques Poblacionales.
</t>
  </si>
  <si>
    <t>EL IDER pagará al CONTRATISTA el valor del contrato mediante diez (10) cuotas de igual valor 
por la suma de DOS MILLONES OCHOCIENTOS TREINTA Y SEIS MIL SEISCIENTOS VEINTE 
PESOS MCTE ($2.836.620)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</si>
  <si>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Apoyar al área de Deporte, como Monitor Juegos Discapacitados en el marco del proyecto,
realizando campañas en donde se estimulen valores ciudadanos durante el desarrollo de las 
competencias. 2. Brindar Asistencia técnica y operativa a las mesas de trabajo y reuniones 
grupales con la comunidad para la socialización de las diferentes estrategias a realizar durante el 
año sobre deporte social. 3. Apoyar con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Monitorear la realización del torneo de los juegos 
discapacitados. 6. Apoyar al área de Deporte del IDER en la logística para contar con los 
elementos necesarios para el desarrollo del torneo de juegos indígenas. 7. Las demás actividades 
requeridas por el supervisor del contrato, en el marco del objeto contratado.</t>
  </si>
  <si>
    <t>https://community.secop.gov.co/Public/Tendering/OpportunityDetail/Index?noticeUID=CO1.NTC.3751874&amp;isFromPublicArea=True&amp;isModal=true&amp;asPopupView=true</t>
  </si>
  <si>
    <t>CPS-IDER-042-2023</t>
  </si>
  <si>
    <t>Prestación de servicios al área de Deporte del Instituto Distrital de Deporte y Recreación - IDER, como apoyo para la ejecución del programa de discapacidad en el marco del proyecto Integración Comunitaria a través del Deporte como Herramienta para la inclusión Social desde los diferentes enfoques Poblacionales.</t>
  </si>
  <si>
    <t>34</t>
  </si>
  <si>
    <t>EL IDER pagará al CONTRATISTA el valor del contrato mediante diez (10) cuotas de igual valor 
por la suma de DOS MILLONES DOSCIENTOS NOVENTA Y UN MIL CIENTO SETENTA Y TRES 
PESOS MCTE ($2.291.173.00)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</si>
  <si>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las labores propias de asesor del Programa de Discapacidad en el marco del proyecto 
2. Asistir a las mesas de trabajo y reuniones grupales con la comunidad para la socialización de 
las diferentes estrategias a realizar durante el año sobre deporte social, en especial las 
relacionadas con personas en situación de discapacidad. 3. Asistir al área de Deporte en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Asistir al área de Deporte del IDER en las acciones necesarias para llevar a cabo los torneos de 
los juegos de personas en situación de discapacidad. 6. Asistir al área de deporte del IDER con 
la proyección y organización de la documentación necesaria para la adquisición de la dotación e 
implementación requerida para el desarrollo de los torneos. 7. Las demás actividades requeridas 
por el supervisor del contrato, en el marco del objeto contratado</t>
  </si>
  <si>
    <t>https://community.secop.gov.co/Public/Tendering/OpportunityDetail/Index?noticeUID=CO1.NTC.3752404&amp;isFromPublicArea=True&amp;isModal=true&amp;asPopupView=true</t>
  </si>
  <si>
    <t>CPS-IDER-043-2023</t>
  </si>
  <si>
    <t>ALBERTINA  AGUILAR RIVERA</t>
  </si>
  <si>
    <t xml:space="preserve">45591297       </t>
  </si>
  <si>
    <t>Prestación de servicios al área de Recreación del Instituto Distrital de Deporte y Recreación - IDER, para monitorear las actividades del proyecto Recreación Comunitaria y Aprovechamiento del tiempo libre, como mecanismo de cohesión e Integración social en el Distrito de Cartagena de Indias</t>
  </si>
  <si>
    <t>35</t>
  </si>
  <si>
    <t xml:space="preserve">EL IDER pagará al CONTRATISTA el valor del contrato mediante Once (11) cuotas de 
igual valor por la suma de DOS MILLONES NOVECIENTOS OCHENTA Y SIETE 
MIL PESOS MCTE ($2.987.000)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</si>
  <si>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Apoyar al Jefe de recreación en el monitoreo de la realización de la estrategia 
recreación Comunitaria dentro del marco del proyecto.
2. Brindar asesoría en los comités de espacio público en que sea delegado por 
el supervisor del contrato.
3. Apoyar con la realización de ciclo paseos urbanos y rurales.
4. Apoyar con la realización de eventos recreativos con impacto de ciudad.
5. Brindar asistencia en el mantenimiento y buen uso de la infraestructura del 
área donde se desarrollen las actividades (carpas, vallas, colombinas, bicicletas, 
conos).
6. Realizar seguimiento de los eventos y actividades de ciudad y apoyar en la 
gestión para la consecución de los permisos, de acuerdo con lo establecido en 
la norma para la utilización del espacio publico
7. Apoyar en la realización de ciclo paseos urbanos y rurales.
8. Apoyar en el cumplimiento de las actividades por cada recreador
9. Presentar informes de manera oportuna sobre la ejecución de las actividades, 
previa solicitud del supervisor contractual.
10. Las demás actividades relacionadas con el objeto contractual que sean 
asignadas por el supervisor del contrato.</t>
  </si>
  <si>
    <t>https://community.secop.gov.co/Public/Tendering/OpportunityDetail/Index?noticeUID=CO1.NTC.3752464&amp;isFromPublicArea=True&amp;isModal=true&amp;asPopupView=true</t>
  </si>
  <si>
    <t>CPS-IDER-044-2023</t>
  </si>
  <si>
    <t xml:space="preserve">73581904       </t>
  </si>
  <si>
    <t xml:space="preserve">Prestación de servicios al área de Deporte del Instituto Distrital de Deporte y Recreación - IDER, como apoyo para la ejecución del programa de discapacidad en el marco del proyecto Integración Comunitaria a través del Deporte como Herramienta para la inclusión Social desde los diferentes enfoques Poblacionales.
</t>
  </si>
  <si>
    <t>EL IDER pagará al CONTRATISTA el valor del contrato mediante diez (10) cuotas de igual valor 
por la suma de DOS MILLONES DOSCIENTOS NOVENTA Y UN MIL CIENTO SETENTA Y TRES 
PESOS MCTE ($2.291.173.00)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</si>
  <si>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las labores propias de asesor del Programa de Discapacidad en el marco del proyecto 
2. Asistir a las mesas de trabajo y reuniones grupales con la comunidad para la socialización de 
las diferentes estrategias a realizar durante el año sobre deporte social, en especial las 
relacionadas con personas en situación de discapacidad. 3. Asistir al área de Deporte en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Asistir al área de Deporte del IDER en las acciones necesarias para llevar a cabo los torneos de 
los juegos de personas en situación de discapacidad. 6. Asistir al área de deporte del IDER con 
la proyección y organización de la documentación necesaria para la adquisición de la dotación e 
implementación requerida para el desarrollo de los torneos. 7. Las demás actividades requeridas 
por el supervisor del contrato, en el marco del objeto contratado.</t>
  </si>
  <si>
    <t>https://community.secop.gov.co/Public/Tendering/OpportunityDetail/Index?noticeUID=CO1.NTC.3752564&amp;isFromPublicArea=True&amp;isModal=true&amp;asPopupView=true</t>
  </si>
  <si>
    <t>CPS-IDER-045-2023</t>
  </si>
  <si>
    <t>SAMIRA PATRICIA MIRANDA PARRA</t>
  </si>
  <si>
    <t>1051416691</t>
  </si>
  <si>
    <t>Prestación de servicios al área de Deporte del Instituto Distrital de Deporte y Recreación - IDER como Instructor de énfasis del proyecto Desarrollo de la Escuela de Iniciación y formación deportiva por núcleos y énfasis en la ciudad de Cartagena de Indias.</t>
  </si>
  <si>
    <t>36</t>
  </si>
  <si>
    <t>Desarrollo de la Escuela de Iniciacion y formacion Deportiva EIFD en el distrito de Cartagena de Indias.</t>
  </si>
  <si>
    <t>EL IDER pagará al CONTRATISTA el valor del contrato mediante diez (10) cuotas de igual valor 
por la suma de DOS MILLONES TRESCEINTOS VEINTIDOS MIL CIENTO TREINTA Y CINCO 
MIL PESOS MCTE ($ 2.322.135),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</si>
  <si>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asistencia técnica y operativa en el desarrollo del proyecto, como profesor de énfasis, 
con las actividades para la implementación de los niveles 3 y 4 del proyecto, esto es, énfasis 
deportivo y perfeccionamiento deportivo. 2. Fungir como instructor de énfasis, mediante el 
desarrollo de habilidades deportivas específicas para las disciplinas de énfasis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</si>
  <si>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https://community.secop.gov.co/Public/Tendering/OpportunityDetail/Index?noticeUID=CO1.NTC.3753115&amp;isFromPublicArea=True&amp;isModal=true&amp;asPopupView=true</t>
  </si>
  <si>
    <t>CPS-IDER-046-2023</t>
  </si>
  <si>
    <t>ALEXANDER  ALVAREZ MAY</t>
  </si>
  <si>
    <t xml:space="preserve">73008155       </t>
  </si>
  <si>
    <t>Prestación de servicios profesionales como coordinador CAF dentro del marco del proyecto Mejoramiento de los estilos de vida mediante la Promoción masiva de una vida activa de la ciudadanía en el Distrito de Cartagena.</t>
  </si>
  <si>
    <t>37</t>
  </si>
  <si>
    <t xml:space="preserve">EL IDER pagará al CONTRATISTA el valor del contrato mediante Once (11) cuotas de igual valor 
por la suma de CUATRO MILLONES DOSCIENTOS DOS MIL CUATROCIENTOS PESOS MCTE 
($4.202.400)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</si>
  <si>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 xml:space="preserve">1. Coordinar, construir, administrar, mantener y adecuar escenarios deportivos y recreativos en el 
Distrito, especialmente en los sectores más necesitados. 2. Realizar inventarios y administrar 
directa o indirectamente, con sujeción a sus competencias legales, los escenarios deportivos y los 
centros recreacionales del Distrito, reglamentando su manejo y uso, a fin de que sus ingresos 
sirvan para un adecuado mantenimiento y conservación. 3. Realizar y celebrar los negocios y 
actos jurídicos necesarios para el cabal cumplimiento de sus funciones. 4. Las demás que les 
sean asignadas por autoridad competente, de acuerdo con el área de desempeño y la naturaleza 
del empleo.
</t>
  </si>
  <si>
    <t>https://community.secop.gov.co/Public/Tendering/OpportunityDetail/Index?noticeUID=CO1.NTC.3753098&amp;isFromPublicArea=True&amp;isModal=true&amp;asPopupView=true</t>
  </si>
  <si>
    <t>CPS-IDER-047-2023</t>
  </si>
  <si>
    <t>LUIS CARLOS SARMIENTO PADILLA</t>
  </si>
  <si>
    <t>73571374-4</t>
  </si>
  <si>
    <t xml:space="preserve">Prestación de servicios profesionales como coordinador HEVS dentro del marco del proyecto Mejoramiento de los estilos de vida mediante la Promoción masiva de una vida activa de la ciudadanía en el Distrito de Cartagena
</t>
  </si>
  <si>
    <t>38</t>
  </si>
  <si>
    <t xml:space="preserve">EL IDER pagará al CONTRATISTA el valor del contrato mediante Once (11) cuotas de 
igual valor por la suma de CUATRO MILLONES DOSCIENTOS DOS MIL 
CUATROCIENTOS PESOS MCTE ($4.202.400)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</si>
  <si>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Brindar apoyo al jefe de recreación en el diseño e implementación de las 
intervenciones territoriales y comunitarias, incluyendo sus protocolos.
2. Coordinar y acompañar las actividades de caminante saludable, noches saludables, 
jóvenes saludables y actívate running.
3. Realizar evaluación y diagnóstico de enfoques (caminantes, madrúgale, noches, 
joven , caf , entorno saludable )
4. Programar la intervención territorial y comunitaria.
5. Acompañar al área de recreación en la coordinación y desarrollo de los eventos de 
ciudad que se generen en el marco del proyecto.
6. Desarrollar eventos de promoción, procurando cumplir con la meta del proyecto.
7. Brindar asesoría y acompañamiento en semillero de actividad física y recreación.
8. Brindar acompañamiento en el desarrollo de estrategias que permitan el cumplimiento 
de las metas del proyecto y de las estrategias y programas del mismo.
9. Diseñar e implementar un plan de capacitación sobre actividad física
10. Las demás actividades requeridas por el supervisor del contrato, en el marco del 
objeto contratado</t>
  </si>
  <si>
    <t>https://community.secop.gov.co/Public/Tendering/OpportunityDetail/Index?noticeUID=CO1.NTC.3753390&amp;isFromPublicArea=True&amp;isModal=true&amp;asPopupView=true</t>
  </si>
  <si>
    <t>CPS-IDER-048-2023</t>
  </si>
  <si>
    <t>JOSE LUIS PAOLA MORALES</t>
  </si>
  <si>
    <t xml:space="preserve">73186718       </t>
  </si>
  <si>
    <t xml:space="preserve">Prestación de servicios profesionales al área de Deporte del Instituto Distrital de Deporte y Recreación - IDER, para apoyar las actividades del proyecto Desarrollo de la Escuela de Iniciación y formación deportiva por núcleos y énfasis en la ciudad de Cartagena de Indias.
</t>
  </si>
  <si>
    <t>39</t>
  </si>
  <si>
    <t>EL IDER pagará al CONTRATISTA el valor del contrato mediante diez (10) cuotas de 
igual valor por la suma de CUATRO MILLONES CIENTO VEINTIOCHO MIL 
DOSCIENTOS CUARENTA PESOS MCTE ($4.128.240),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t>
  </si>
  <si>
    <t xml:space="preserve">1. Organizar la logística de las actividades necesarias para llevar a cabo la 
implementación de los diferentes niveles del proyecto; esto es: Iniciación deportiva; 
formación deportiva; énfasis deportivo y perfeccionamiento deportivo.
2. Proyectar, desarrollar y recomendar estrategias que permitan aumentar el número de 
núcleos de atención en los niveles 1 y 2 de iniciación y formación deportiva.
3. Sistematizar la vinculación de los niñas, niñas y adolescentes a la escuela de 
formación deportiva, mediante la actualización de una base de datos general con toda 
la información de los niños, niñas y adolescentes de la Escuela, registrando información 
como edad, barrio, localidad, género, nivel de formación, datos de los padres y/o 
cuidadores, entre otros.
4. Suministrar la información necesaria al equipo de comunicaciones del IDER, previa 
autorización del supervisor del contrato, para divulgar las acciones realizadas en el 
marco del, proyecto.
5. Desarrollar las acciones necesarias para que el proyecto cuente con los elementos y 
herramientas necesarios para el desarrollo de los diferentes niveles del proyecto.
6. Organizar y realizar, con el equipo del proyecto, las actividades de acompañamiento
psicosocial a los niños, niñas y adolescentes y padres pertenecientes a la Escuela de 
Formación Deportiva.
7. Administrar y coordinar la realización de encuentros deportivos para la participación 
de los niños, niñas y adolescentes pertenecientes a la Escuela de Formación Deportiva, 
con el fin de cumplir con las metas del proyecto en la vigencia.
8. Las demás actividades requeridas por el supervisor del contrato, en el marco del 
objeto contratado.
</t>
  </si>
  <si>
    <t>https://community.secop.gov.co/Public/Tendering/OpportunityDetail/Index?noticeUID=CO1.NTC.3754001&amp;isFromPublicArea=True&amp;isModal=true&amp;asPopupView=true</t>
  </si>
  <si>
    <t>CPS-IDER-049-2023</t>
  </si>
  <si>
    <t>PATERNINA PEÑA MARIA PAULINA</t>
  </si>
  <si>
    <t>1143338952-9</t>
  </si>
  <si>
    <t>Prestación de servicios Profesionales como Abogada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</si>
  <si>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40</t>
  </si>
  <si>
    <t>EL IDER pagará al CONTRATISTA el valor del contrato mediante once (11) pagos iguales por 
valor de TRES MILLONES QUINIENTOS MIL PESOS M/CTE ($3.500.000),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</si>
  <si>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Responder las peticiones, quejas, reclamos y solicitudes que reciba el IDER en el marco del 
proyecto. 2. Brindar asesoría jurídica y acompañamiento en la atención de los asuntos de tipo 
jurídico que se desprendan del cumplimiento de las actividades propias del proyecto. 3. Brindar 
apoyo jurídico en la proyección de los diferentes documentos que deban ser generados por los 
Coordinadores de los Escenarios Deportivos administrados por el IDER en el marco del proyecto. 
4. Asistir al Asesor de Infraestructura en la proyección de los diferentes documentos que deban 
ser generados para el desarrollo del proyecto. 5. Brindar apoyo en la supervisión contractual al 
Asesor de Infraestructura en los casos que así lo requiera, de acuerdo con las competencias del 
contratista. 6. Asistir a las reuniones que sean citadas por el supervisor contractual. 7. Las demás 
actividades requeridas por el supervisor del contrato, en el marco del objeto contratado.
</t>
  </si>
  <si>
    <t>https://community.secop.gov.co/Public/Tendering/OpportunityDetail/Index?noticeUID=CO1.NTC.3753726&amp;isFromPublicArea=True&amp;isModal=true&amp;asPopupView=true</t>
  </si>
  <si>
    <t>CPS-IDER-050-2023</t>
  </si>
  <si>
    <t>OSMAR ELIECER CORTINA ACEVEDO</t>
  </si>
  <si>
    <t>9096699-2</t>
  </si>
  <si>
    <t xml:space="preserve">Prestación de servicios para brindar apoyo en la Oficina de Infraestructura del Instituto Distrital de Deporte y Recreación-IDER en la coordinación de los escenarios deportivos en el marco del proyecto denominado: Conservación, mantenimiento y mejoramiento de los escenarios deportivos de la ciudad como estrategia de preservación del patrimonio material del Distrito de Cartagena de Indias.
</t>
  </si>
  <si>
    <t>41</t>
  </si>
  <si>
    <t xml:space="preserve">EL IDER pagará al CONTRATISTA el valor del contrato mediante once (11) pagos iguales por 
valor de TRES MILLONES SEISCIENTOS SETENTA Y SIETE MIL CIEN PESOS M/CTE 
($3.677.100),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</si>
  <si>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 xml:space="preserve">1. Realizar seguimiento de las acciones logísticas, técnicas y operativas relacionadas con el uso 
o utilización deportiva y extradeportiva de los Escenarios Deportivos administrados por el IDER 
de la localidad asignada por el supervisor contractual. 2. Apoyar controlar las acciones y 
actividades desarrolladas en el marco del proyecto. 3. Coordinar con las áreas de fomento y 
deporte, Administrativa o cualquier otra área del IDER las acciones necesarias para disponer los 
escenarios deportivos para el uso y disfrute de la comunidad. 4. Supervisar la intervención de 
manera preventiva, correctiva, programada y predictiva los escenarios deportivos en la ejecución 
de sus planes de mantenimiento (MPR) diarios realizados en los escenarios para su conservación 
con los lineamientos autorizados el área de infraestructura. 5. Realizar revisión y verificación diaria 
del funcionamiento de los escenarios deportivos del distrito de Cartagena por localidades. 6. 
Presentar de forma oportuna informes mensuales sobre las actividades realizadas en los 
escenarios deportivos tanto deportivas como de conservación indicando sus recomendaciones de 
mejora y proyectos a ejecutar. 7. Informar sobre cualquier irregularidad de cualquier tipo que 
suceda dentro de las instalaciones de los escenarios deportivos. 8. Supervisar el cumplimiento de 
los protocolos de bioseguridad durante el desarrollo de las actividades (entrenamientos, torneos 
y eventos) autorizados a realizar dentro de las instalaciones de los escenarios Deportivos. 9. 
Realizar de manera regular reuniones con las comunidades de las diferentes localidades para 
estrechar los lazos de amistad entres IDER-COMUNIDADES con el fin de forma articulada mejorar 
la infraestructura deportiva para beneficio de la comunidad. 10. Supervisar y desarrollar los planes 
de mantenimiento a ejecutar con las cuadrillas tendientes a mejorar y conservar la infraestructura 
deportiva de los escenarios en las diferentes localidades de la ciudad de Cartagena. 11. Apoyar 
en la supervisión contractual al Asesor de Infraestructura en los casos así requeridos, de acuerdo 
con la experiencia del contratista. 12. Asistir a las reuniones que sean citadas por el supervisor 
contractual. 13. Las demás actividades requeridas por el supervisor del contrato, en el marco del 
objeto contratado.
</t>
  </si>
  <si>
    <t>https://community.secop.gov.co/Public/Tendering/OpportunityDetail/Index?noticeUID=CO1.NTC.3753938&amp;isFromPublicArea=True&amp;isModal=true&amp;asPopupView=true</t>
  </si>
  <si>
    <t>CPS-IDER-051-2023</t>
  </si>
  <si>
    <t>PABLO SEXTO OSORIO CONEO</t>
  </si>
  <si>
    <t>73560684-5</t>
  </si>
  <si>
    <t xml:space="preserve">Prestación de servicios para brindar apoyo en la Oficina de Infraestructura del Instituto Distrital de Deporte y Recreación-IDER en la coordinación de los escenarios deportivos en el marco del proyecto denominado: Conservación, mantenimiento y mejoramiento de los escenarios deportivos de la ciudad como estrategia de preservación del patrimonio material del Distrito de Cartagena de Indias. </t>
  </si>
  <si>
    <t>42</t>
  </si>
  <si>
    <t xml:space="preserve">EL IDER pagará al CONTRATISTA el valor del contrato mediante once (11) pagos 
iguales por valor de TRES MILLONES SEISCIENTOS SETENTA Y SIETE MIL CIEN 
PESOS M/CTE ($3.677.100),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El valor descrito se 
encuentra amparado en la disponibilidad presupuestal anexa al presente estudio.
</t>
  </si>
  <si>
    <t xml:space="preserve">1. Realizar seguimiento de las acciones logísticas, técnicas y operativas relacionadas 
con el uso o utilización deportiva y extradeportiva de los Escenarios Deportivos 
administrados por el IDER de la localidad asignada por el supervisor contractual.
2. Apoyar controlar las acciones y actividades desarrolladas en el marco del proyecto.
3. Coordinar con las áreas de fomento y deporte, Administrativa o cualquier otra área 
del IDER las acciones necesarias para disponer los escenarios deportivos para el uso y 
disfrute de la comunidad.
4. Supervisar la intervención de manera preventiva, correctiva, programada y predictiva 
los escenarios deportivos en la ejecución de sus planes de mantenimiento (MPR) diarios 
realizados en los escenarios para su conservación con los lineamientos autorizados el 
área de infraestructura.
5. Realizar revisión y verificación diaria del funcionamiento de los escenarios deportivos 
del distrito de Cartagena por localidades.
6. Presentar de forma oportuna informes mensuales sobre las actividades realizadas en 
los escenarios deportivos tanto deportivas como de conservación indicando sus 
recomendaciones de mejora y proyectos a ejecutar.
7. Informar sobre cualquier irregularidad de cualquier tipo que suceda dentro de las 
instalaciones de los escenarios deportivos.
8. Supervisar el cumplimiento de los protocolos de bioseguridad durante el desarrollo de 
las actividades (entrenamientos, torneos y eventos) autorizados a realizar dentro de las 
instalaciones de los escenarios Deportivos.
9. Realizar de manera regular reuniones con las comunidades de las diferentes 
localidades para estrechar los lazos de amistad entres IDER-COMUNIDADES con el fin 
de forma articulada mejorar la infraestructura deportiva para beneficio de la comunidad.
10. Supervisar y desarrollar los planes de mantenimiento a ejecutar con las cuadrillas 
tendientes a mejorar y conservar la infraestructura deportiva de los escenarios en las 
diferentes localidades de la ciudad de Cartagena.
11. Apoyar en la supervisión contractual al Asesor de Infraestructura en los casos así 
requeridos, de acuerdo con la experiencia del contratista.
12. Asistir a las reuniones que sean citadas por el supervisor contractual.
13. Las demás actividades requeridas por el supervisor del contrato, en el marco del 
objeto contratado.
</t>
  </si>
  <si>
    <t>https://community.secop.gov.co/Public/Tendering/OpportunityDetail/Index?noticeUID=CO1.NTC.3754413&amp;isFromPublicArea=True&amp;isModal=true&amp;asPopupView=true</t>
  </si>
  <si>
    <t>CPS-IDER-052-2023</t>
  </si>
  <si>
    <t>FABIO ANDRES RODRIGUEZ GOMEZ</t>
  </si>
  <si>
    <t>1143348675</t>
  </si>
  <si>
    <t>Prestación de servicios de apoyo a la gestión a la Oficina de Infraestructura del Instituto Distrital de Deporte y Recreación-IDER como eléctrico para el mantenimiento de los escenarios deportivos en el marco del proyecto denominado: Conservación, mantenimiento y mejoramiento de los escenarios deportivos de la ciudad como estrategia de preservación del patrimonio material del Distrito de Cartagena de Indias</t>
  </si>
  <si>
    <t>EL IDER pagará al CONTRATISTA el valor del contrato mediante once (11) pagos iguales por 
valor de DOS MILLONES QUINIENTOS MIL PESOS M/CTE ($2.500.000),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</si>
  <si>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las actividades, logísticas y operativas para la conservación, mantenimiento y 
mejoramiento de los escenarios deportivos administrados por el IDER como electricista. 2. 
Intervenir de manera preventiva, correctiva, programada y predictiva los escenarios deportivos. 3. 
Asistir a las reuniones que sean citadas por el supervisor contractual. 4. Las demás actividades 
requeridas por el supervisor del contrato, en el marco del objeto contratado.</t>
  </si>
  <si>
    <t>https://community.secop.gov.co/Public/Tendering/OpportunityDetail/Index?noticeUID=CO1.NTC.3754064&amp;isFromPublicArea=True&amp;isModal=true&amp;asPopupView=true</t>
  </si>
  <si>
    <t>CPS-IDER-053-2023</t>
  </si>
  <si>
    <t>16-01-2023</t>
  </si>
  <si>
    <t>ERLIS ZAMIRA ANDRADE RUIZ</t>
  </si>
  <si>
    <t>45583099-3</t>
  </si>
  <si>
    <t>Prestación de Servicios Profesionales para brindar asesoría y acompañamiento en asuntos contractuales a la Oficina Jurídica del Instituto Distrital de Deporte y Recreación- IDER.</t>
  </si>
  <si>
    <t>EL IDER pagará al CONTRATISTA el valor del contrato mediante cuatro (4) pagos iguales por valor de CUATRO MILLONES CIENTO VEINTE MIL PESOS M/CTE ($4.120.000)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</si>
  <si>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Proyectar los análisis del sector necesarios para adelantar los diferentes procesos contractuales que adelante el IDER. 2. Brindar apoyo en la revisión de los diferentes documentos con componente económico de los diferentes documentos que genere el IDER en el marco de sus procesos contractuales. 3. Evaluar económicamente las ofertas presentadas dentro de los diferentes procesos contractuales adelantados por EL IDER. 4. Brindar apoyo en la revisión de la información contractual allegada a la Oficina Asesora Jurídica y verificar que la misma se encuentra acorde con el PAA del IDER. 5. Apoyar con la revisión de los informes de ejecución parciales y finales de los contratos celebrados por el IDER, especialmente en el balance económico del mismo. 6. Brindar asesoría en la estructuración financiera de los procesos contractuales del IDER. 7. Las demás actividades requeridas por el supervisor del contrato, en el marco del objeto contratado.</t>
  </si>
  <si>
    <t>https://community.secop.gov.co/Public/Tendering/OpportunityDetail/Index?noticeUID=CO1.NTC.3765883&amp;isFromPublicArea=True&amp;isModal=true&amp;asPopupView=true</t>
  </si>
  <si>
    <t>CPS-IDER-054-2023</t>
  </si>
  <si>
    <t xml:space="preserve">73126125       </t>
  </si>
  <si>
    <t>Prestación de servicios al área de Deporte del Instituto Distrital de Deporte y Recreación - IDER, como Monitor Juegos Afro del proyecto Integración Comunitaria a través del Deporte como Herramienta para la inclusión Social desde los diferentes enfoques Poblacionales.</t>
  </si>
  <si>
    <t>EL IDER pagará al CONTRATISTA el valor del contrato mediante diez (10) cuotas de igual valor por la suma DOS MILLONES SETECIENTOS OCHENTA Y SEIS MIL QUINIENTOS SESENTA Y DOS PESOS MCTE ($ 2.786.562.00)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</si>
  <si>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como Monitor Juegos Afro en el marco del proyecto, realizando campañas en donde se estimulen valores ciudadanos durante el desarrollo de las competencias. 2. Brindar asistencia técnica y operativa a las mesas de trabajo y reuniones grupales con la comunidad para la socialización de las diferentes estrategias a realizar durante el año sobre deporte social. 3. Apoyar con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Monitorear la realización del torneo de los juegos afro. 6. Apoyar al área de Deporte del IDER en la logística para contar con los elementos necesarios para el desarrollo del torneo de juegos afro. 7. Las demás actividades requeridas por el supervisor del contrato, en el marco del objeto contratado</t>
  </si>
  <si>
    <t>https://community.secop.gov.co/Public/Tendering/OpportunityDetail/Index?noticeUID=CO1.NTC.3766697&amp;isFromPublicArea=True&amp;isModal=true&amp;asPopupView=true</t>
  </si>
  <si>
    <t>CPS-IDER-055-2023</t>
  </si>
  <si>
    <t>EL IDER pagará al CONTRATISTA el valor del contrato mediante cuatro (4) pagos iguales por valor de DOS MILLONES QUINIENTOS SETENTA Y CINCO MIL PESOS M/CTE ($2.575.000),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</si>
  <si>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apoyo técnico a la Oficina Asesora Jurídica en la organización y seguimiento a la agenda de las actividades y compromisos de esta. 2. Brindar soporte a la Oficina Asesora Jurídica mediante el apoyo en la publicación en la plataforma SECOP II de los documentos que hacen parte de los diferentes procesos contractuales que adelante el IDER, previa instrucción del supervisor contractual. 3. Brindar apoyo a la Oficina Asesora Jurídica en el seguimiento del reporte de los supervisores en SECOP II respecto de la ejecución que soporta el desarrollo de los contratos celebrados por el IDER, para determinar mensualmente el porcentaje de avance en la ejecución de estos 4. Brindar apoyo a la Oficina Asesora Jurídica en la estructuración de informes de la gestión de esta. 5. Las demás actividades requeridas por el supervisor del contrato, en el marco del objeto contratado.</t>
  </si>
  <si>
    <t>https://community.secop.gov.co/Public/Tendering/OpportunityDetail/Index?noticeUID=CO1.NTC.3766194&amp;isFromPublicArea=True&amp;isModal=true&amp;asPopupView=true</t>
  </si>
  <si>
    <t>CPS-IDER-056-2023</t>
  </si>
  <si>
    <t>DAWIS  ARROYO TORRES</t>
  </si>
  <si>
    <t>1049826376-9</t>
  </si>
  <si>
    <t>Prestación de Servicios de Apoyo a la Gestión mediante el acompañamiento técnico a las actividades de la Oficina Asesora Jurídica del Instituto Distrital de Deporte y Recreación- IDER.</t>
  </si>
  <si>
    <t>49</t>
  </si>
  <si>
    <t>EL IDER pagará al CONTRATISTA el valor del contrato mediante Cuatro (4)) pagos iguales por valor de DOS MILLONES CUATROSCIENTOS VEINTIUN IL TRESCIENTOS TREINTA Y CINCO PESOS ($2.421.335)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</si>
  <si>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la organización de documentos y digitalización de archivos que se generen en la Oficina Asesora Jurídica. 2. Apoyar en el plan de traslado de documento al archivo del IDER. 3. Velar por la conservación y mantenimiento de la documentación correspondiente a la oficina de Oficina Asesora Jurídica -IDER. 4. Las demás actividades requeridas por el supervisor del contrato, en el marco del objeto contratado.</t>
  </si>
  <si>
    <t>https://community.secop.gov.co/Public/Tendering/OpportunityDetail/Index?noticeUID=CO1.NTC.3766552&amp;isFromPublicArea=True&amp;isModal=true&amp;asPopupView=true</t>
  </si>
  <si>
    <t>CPS-IDER-057-2023</t>
  </si>
  <si>
    <t>VANESSA ANDREA CARRASCAL VASQUEZ</t>
  </si>
  <si>
    <t>1102820222-8</t>
  </si>
  <si>
    <t>Prestación de Servicios Profesionales como abogado para brindar asesoría jurídica y acompañamiento a la Oficina Jurídica del Instituto Distrital de Deporte y Recreación- IDER en asuntos jurídicos y contractuales.</t>
  </si>
  <si>
    <t>50</t>
  </si>
  <si>
    <t>EL IDER pagará al CONTRATISTA el valor del contrato mediante cuatro (4) pagos iguales por valor de CUATRO MILLONES SETECIENTOS VEINTISIETE MIL SETECIENTOS PESOS M/CTE ($4.727.700),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</si>
  <si>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jurídica para el desarrollo y ejecución de las etapas pre-contractual, contractual y post contractual de los distintos procesos en que haga parte EL IDER, mediante la estructuración y revisión de los documentos necesarios para dicho fin. 2. Estructurar y evaluar jurídicamente los procesos de contratación adelantados por el IDER que le sean asignados. 3. Elaborar de conformidad con la normatividad aplicable y vigente, los contratos y convenios que se sean asignados. 4. Brindar apoyo a la Oficina Asesora Jurídica en la estructuración y seguimiento al plan de liquidaciones de la vigencia. 5. Revisar las actas de liquidación proyectadas de los contratos a liquidar en el plan de liquidaciones de a vigencia. 6. Responder las solicitudes, quejas, reclamos que le sean asignadas por el supervisor contractual. 7. Las demás actividades requeridas por el supervisor del contrato, en el marco del objeto contratado.</t>
  </si>
  <si>
    <t>https://community.secop.gov.co/Public/Tendering/OpportunityDetail/Index?noticeUID=CO1.NTC.3767272&amp;isFromPublicArea=True&amp;isModal=true&amp;asPopupView=true</t>
  </si>
  <si>
    <t>CPS-IDER-058-2023</t>
  </si>
  <si>
    <t>IRINA  DE GUZMAN HERRERA</t>
  </si>
  <si>
    <t>22793968-6</t>
  </si>
  <si>
    <t>51</t>
  </si>
  <si>
    <t>EL IDER pagará al CONTRATISTA el valor del contrato mediante Cuatro (4)) pagos iguales por valor de TRES MILLONES SETECIENTOS OCHO MIL PESOS M/CTE ($3.708.000)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</si>
  <si>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https://community.secop.gov.co/Public/Tendering/OpportunityDetail/Index?noticeUID=CO1.NTC.3766992&amp;isFromPublicArea=True&amp;isModal=true&amp;asPopupView=true</t>
  </si>
  <si>
    <t>CPS-IDER-059-2023</t>
  </si>
  <si>
    <t>FRANCISCO  VEGA MARTINEZ</t>
  </si>
  <si>
    <t xml:space="preserve">73088929       </t>
  </si>
  <si>
    <t>Prestación de servicios al área de Deporte del Instituto Distrital de Deporte y Recreación - IDER, como Monitor Localidad 1 del proyecto Integración Comunitaria a través del Deporte como Herramienta para la inclusión Social desde los diferentes enfoques Poblacionales.</t>
  </si>
  <si>
    <t>4, 5</t>
  </si>
  <si>
    <t>52, 53</t>
  </si>
  <si>
    <t>ICA 3%, TASA PRODEPORTE</t>
  </si>
  <si>
    <t>EL IDER pagará al CONTRATISTA el valor del contrato mediante once (11) cuotas de igual valor por la suma de DOS MILLONES NOVECIENTOS MIL PESOS MCTE ($ 2.900.000.00)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</si>
  <si>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al área de Deporte, como Monitor Juegos Comunales en el marco del proyecto, realizando campañas en donde se estimulen valores ciudadanos durante el desarrollo de las competencias. 2. Brindar asistencia técnica y operativa a las mesas de trabajo y reuniones grupales con la comunidad para la socialización de las diferentes estrategias a realizar durante el año sobre deporte social. 3. Apoyar con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Monitorear la realización del torneo de los juegos comunales. 6. Apoyar al área de Deporte del IDER en la logística para contar con los elementos necesarios para el desarrollo del torneo de juegos comunales. 7. Las demás actividades requeridas por el supervisor del contrato, en el marco del objeto contratado.</t>
  </si>
  <si>
    <t>https://community.secop.gov.co/Public/Tendering/OpportunityDetail/Index?noticeUID=CO1.NTC.3766869&amp;isFromPublicArea=True&amp;isModal=true&amp;asPopupView=true</t>
  </si>
  <si>
    <t>CPS-IDER-060-2023</t>
  </si>
  <si>
    <t>JOHNKER AUGUSTO RAMOS SANTAMARIA</t>
  </si>
  <si>
    <t>72288165-5</t>
  </si>
  <si>
    <t>Prestación de servicios profesionales al Instituto Distrital de Deporte y Recreación - IDER, para brindar apoyo en la coordinación del observatorio del proyecto denominado “OBSERVATORIO DE CIENCIAS APLICADAS AL DEPORTE, LA RECREACIÓN, LA ACTIVIDAD FÍSICA Y EL APROVECHAMIENTO DEL TIEMPO LIBRE EN EL DISTRITO DE CARTAGENA DE INDIAS”</t>
  </si>
  <si>
    <t>OBSERVATORIO</t>
  </si>
  <si>
    <t>54</t>
  </si>
  <si>
    <t>EL IDER pagará al CONTRATISTA el valor del contrato mediante once (11) cuotas de igual valor por la suma de CINCO MILLONES DOSCIENTOS CINCUENTA Y TRES MIL PESOS MCTE ($5.253.000,00)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</si>
  <si>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Asesorar y aconsejar a la dirección de fomento deportivo y recreativo en la coordinación del proyecto.
2. Crear la red de conocimiento científico del sector deporte.
3. Generar alianzas para la producción de conocimiento científico sobre el sector deporte.
4. Crear el semillero de investigación sobre el sector deporte.
5. Proponer y realizar estudios e investigaciones con carácter artículos científico – histórico asociados al sector deporte.
6. Publicar artículos científico - histórico asociados al sector deporte.
7. Divulgar las acciones y actividades desarrolladas en el proyecto.
8. Desarrollar encuentros científicos.
9. Diseñar e implementar un banco de datos sobre el sector deporte.
10. Presentar informes de manera oportuna sobre la ejecución de las actividades, previa solicitud del supervisor contractual.
11. Emitir recomendaciones y conceptos de orden técnico para el correcto desarrollo del proyecto.
12. Las demás actividades requeridas por el supervisor del contrato, en el marco del objeto contratado.</t>
  </si>
  <si>
    <t>https://community.secop.gov.co/Public/Tendering/OpportunityDetail/Index?noticeUID=CO1.NTC.3767581&amp;isFromPublicArea=True&amp;isModal=true&amp;asPopupView=true</t>
  </si>
  <si>
    <t>CPS-IDER-061-2023</t>
  </si>
  <si>
    <t>ERVYN FELIPE BUELVAS ANAYA</t>
  </si>
  <si>
    <t>7917576-2</t>
  </si>
  <si>
    <t>Prestación de servicios profesionales para brindar acompañamiento a los procesos de calidad de la Oficina de Planeación del Instituto Distrital de Deporte y Recreación-IDER.</t>
  </si>
  <si>
    <t>PLANEACION</t>
  </si>
  <si>
    <t>Luz Alcira Ortega Martinez</t>
  </si>
  <si>
    <t>55</t>
  </si>
  <si>
    <t>EL IDER pagará al CONTRATISTA el valor del contrato mediante Cuatro (4) pagos iguales por valor de TRES MILLONES SEISCIENTOS CINCO MIL PESOS M/CTE ($3.605.000).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</si>
  <si>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en la actualización del manual de procesos y procedimientos del IDER. 2.Codyuvar en el establecimiento de los tramites y OPAS del IDER, asesorando a la oficina de planeación. 3.Brindar apoyo en la estandarización y codificación de formatos utilizados por el IDER. 4. Asesorar a la oficina de planeación en el diseño y formulación de proyectos ide inversión del IDER. 5. Apoyar a la oficina de planeación en la elaboración de los Indicadores de gestión. 6.Brindar asesoría en la elaboración e implementación de matriz de riesgo del IDER. 7.Apoyar en la elaboración de presentaciones e informes requeridos a la entidad desde la oficina de planeación. 8.Realizar seguimiento a los proyectos de inversión a través de la plataforma SPI. 9. Brindar apoyo en la coordinación del equipo técnico del IDER para el diseño de estudio de plantas temporales para la formalización del empleo. 10. Asistir a las diferentes de reuniones internas o externas en las que sea delegado por el supervisor contractual, en el marco del objeto contratado. 11.Las demás actividades requeridas por el supervisor del contrato, en el marco del objeto contratado.</t>
  </si>
  <si>
    <t>https://community.secop.gov.co/Public/Tendering/OpportunityDetail/Index?noticeUID=CO1.NTC.3767643&amp;isFromPublicArea=True&amp;isModal=true&amp;asPopupView=true</t>
  </si>
  <si>
    <t>CPS-IDER-062-2023</t>
  </si>
  <si>
    <t>MELISSA  RUIZ MENDOZA</t>
  </si>
  <si>
    <t>1047439113-1</t>
  </si>
  <si>
    <t>Prestación de servicios profesionales para brindar acompañamiento a los procesos de la Oficina de Planeación del Instituto Distrital de Deporte y Recreación-IDER.</t>
  </si>
  <si>
    <t>56</t>
  </si>
  <si>
    <t>EL IDER pagará al CONTRATISTA el valor del contrato mediante cuatro (4) meses pagos iguales por valor de TRES MILLONES SEISCIENTOS SETENTA Y SIETE MIL CIEN PESOS M/CTE ($3.677.100),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</si>
  <si>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el seguimiento y la recolección de información a planes, programas y proyectos del Instituto Distrital de Deporte y Recreación IDER. 2. Apoyar la realización de informes de gestión del IDER. 3. Apoyar la gestión documental, proyección de oficios y envío de correspondencia del Instituto a través de la plataforma del SIGOB. 4. Garantizar la trazabilidad de los procesos de la Oficina Asesora de Planeación a través del manejo de archivo físico y digital. 5. Organizar el inventario de archivo físico de la Oficina Asesora planeación. 6. Asistir a las reuniones que le sean asignadas en representación del IDER y/o Oficina Asesora de Planeación, de acuerdo con las instrucciones del supervisor, con relación a las obligaciones contractuales. 7. Apoyar lo relacionado con la planeación del IDER en diseños y/o formulación de formatos, planes, programas, procesos, de participación públicos y proyectos para el cumplimiento de los objetivos del Instituto. 8. Brindar apoyo técnico al equipo para el diseño del estudio de plantas temporales para la formalización del empleo del IDER. 9. Las demás actividades requeridas por el supervisor del contrato, en el marco del objeto contratado.</t>
  </si>
  <si>
    <t>https://community.secop.gov.co/Public/Tendering/OpportunityDetail/Index?noticeUID=CO1.NTC.3767756&amp;isFromPublicArea=True&amp;isModal=true&amp;asPopupView=true</t>
  </si>
  <si>
    <t>CPS-IDER-063-2023</t>
  </si>
  <si>
    <t>MILTON JOSE PEREIRA BLANCO</t>
  </si>
  <si>
    <t>1128057977-1</t>
  </si>
  <si>
    <t>Prestación de Servicios Profesionales como abogado para brindar asesoría jurídica y ejercer la defensa judicial del Instituto Distrital de Deporte y Recreación- IDER</t>
  </si>
  <si>
    <t>57</t>
  </si>
  <si>
    <t>EL IDER pagará al CONTRATISTA el valor del contrato mediante cuatro (4) pagos iguales por valor de CUATRO MILLONES SEISCIENTOS TREINTA Y CINCO MIL PESOS M/CTE ($4.635.000),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</si>
  <si>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Emitir conceptos jurídicos, verbales y escritos, sobre los asuntos sometidos a su consideración. 2. Proyección y revisión de los distintos actos administrativos que expida el IDER. 3. Realizar la defensa judicial del Instituto en procesos judiciales. 4. Proyección de informes periódicos del estado de los procesos judiciales. 5. Apoyar en la organización y custodia de los documentos que hagan parte de los procesos judiciales. 6. Dar cumplimiento al plan de actos administrativos y conceptos de la oficina asesora jurídica del IDER. 7. Asesorar y apoyar en la elaboración y/o revisión de respuestas a requerimientos o solicitudes de los diferentes entes del control al IDER que tengan relación con el proceso jurídico del mismo. 8. Elaborar fichas y presentación de las solicitudes de conciliación ante el comité de conciliación del IDER. 9. Las demás actividades requeridas por el supervisor del contrato, en el marco del objeto contratado</t>
  </si>
  <si>
    <t>https://community.secop.gov.co/Public/Tendering/OpportunityDetail/Index?noticeUID=CO1.NTC.3768310&amp;isFromPublicArea=True&amp;isModal=true&amp;asPopupView=true</t>
  </si>
  <si>
    <t>CPS-IDER-064-2023</t>
  </si>
  <si>
    <t>HECTOR ALEXANDER TORRES PEÑUELA</t>
  </si>
  <si>
    <t>72185356-2</t>
  </si>
  <si>
    <t>Prestación de servicios para brindar apoyo en la Oficina de Infraestructura del Instituto Distrital de Deporte y Recreación-IDER en la coordinación general de los escenarios deportivos en el marco del proyecto denominado: Conservación, mantenimiento y mejoramiento de los escenarios deportivos de la ciudad como estrategia de preservación del patrimonio material del Distrito de Cartagena de Indias</t>
  </si>
  <si>
    <t>58</t>
  </si>
  <si>
    <t>EL IDER pagará al CONTRATISTA el valor del contrato mediante once (11) pagos iguales por valor de TRES MILLONES OCHOCIENTOS MIL PESOS M/CTE ($3.800.000),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</si>
  <si>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seguimiento de las acciones logísticas, técnicas y operativas relacionadas con el uso o utilización deportiva y extradeportiva de los Escenarios Deportivos administrados por el IDER.
2. Apoyar controlar las acciones y actividades desarrolladas en el marco del proyecto.
3. Coordinar con las áreas de fomento y deporte, Administrativa o cualquier otra área del IDER las acciones necesarias para disponer los escenarios deportivos para el uso y disfrute de la comunidad.
4. Supervisar la intervención de manera preventiva, correctiva, programada y predictiva los escenarios deportivos en la ejecución de sus planes de mantenimiento (MPR) diarios realizados en los escenarios para su conservación con los lineamientos autorizados el área de infraestructura.
5. Realizar revisión y verificación diaria del funcionamiento de los escenarios deportivos del distrito de Cartagena por localidades.
6. Presentar de forma oportuna informes mensuales sobre las actividades realizadas en los escenarios deportivos tanto deportivas como de conservación indicando sus recomendaciones de mejora y proyectos a ejecutar.
7. Informar sobre cualquier irregularidad de cualquier tipo que suceda dentro de las instalaciones de los escenarios deportivos.
8. Supervisar el cumplimiento de los protocolos de bioseguridad durante el desarrollo de las actividades (entrenamientos, torneos y eventos) autorizados a realizar dentro de las instalaciones de los escenarios Deportivos.
9. Realizar de manera regular reuniones con las comunidades de las diferentes localidades para estrechar
los lazos de amistad entres IDER-COMUNIDADES con el fin de forma articulada mejorar la infraestructura deportiva para beneficio de la comunidad.
10. Supervisar y desarrollar los planes de mantenimiento a ejecutar con las cuadrillas tendientes a mejorar y conservar la infraestructura deportiva de los escenarios en las diferentes localidades de la ciudad de Cartagena.
11. Apoyar en la supervisión contractual al Asesor de Infraestructura en los casos así requeridos, de acuerdo con la experiencia del contratista.
12. Asistir a las reuniones que sean citadas por el supervisor contractual.
13. Las demás actividades requeridas por el supervisor del contrato, en el marco delcomprende todos los gastos directos e indirectos, gravámenes, tributos y demás costos en que incurra el CONTRATISTA por causa u ocasión de la ejecución del presente contrato</t>
  </si>
  <si>
    <t>https://community.secop.gov.co/Public/Tendering/OpportunityDetail/Index?noticeUID=CO1.NTC.3769899&amp;isFromPublicArea=True&amp;isModal=true&amp;asPopupView=true</t>
  </si>
  <si>
    <t>CPS-IDER-065-2023</t>
  </si>
  <si>
    <t>CARLOS GUILLERMO RUIZ ALTAMAR</t>
  </si>
  <si>
    <t>73112186</t>
  </si>
  <si>
    <t>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 de la ciudad como estrategia de preservación del patrimonio material del Distrito de Cartagena de Indias.</t>
  </si>
  <si>
    <t>59</t>
  </si>
  <si>
    <t>EL IDER pagará al CONTRATISTA el valor del contrato mediante once (11) pagos iguales por valor de DOS MILLONES SEISCIENTOS VEINTISEIS MIL QUINIENTOS PESOS M/CTE ($2.626.500),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</si>
  <si>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Revisar y verificar el funcionamiento de los escenarios deportivos a su cargo. 2. Realizar actividades de revisión para garantizar el correcto uso y disfrute de los escenarios por parte de la comunidad. 3. Apoya con la administración del uso y préstamo de los escenarios a la comunidad.
4. Presentar informes de manera oportuna al personal encargado del sistema de mantenimiento de escenarios deportivos sobre las necesidades detectadas de mantenimiento estético y/o higiénico de las instalaciones. 5. Informar sobre cualquier irregularidad de cualquier tipo que suceda dentro de las instalaciones. 6. Ejecutar las actividades de conservación de los escenarios para dar cumplimiento del plan de mantenimiento general del IDER. 7. Asistir a las reuniones que sean citadas por el supervisor contractual. 8. Las demás actividades requeridas por el supervisor del contrato, en el marco del objeto contratado</t>
  </si>
  <si>
    <t>https://community.secop.gov.co/Public/Tendering/OpportunityDetail/Index?noticeUID=CO1.NTC.3768443&amp;isFromPublicArea=True&amp;isModal=true&amp;asPopupView=true</t>
  </si>
  <si>
    <t>CPS-IDER-066-2023</t>
  </si>
  <si>
    <t>CESAR AUGUSTO VARGAS URICOECHEA</t>
  </si>
  <si>
    <t xml:space="preserve">73184884       </t>
  </si>
  <si>
    <t>60</t>
  </si>
  <si>
    <t>https://community.secop.gov.co/Public/Tendering/OpportunityDetail/Index?noticeUID=CO1.NTC.3768653&amp;isFromPublicArea=True&amp;isModal=true&amp;asPopupView=true</t>
  </si>
  <si>
    <t>CPS-IDER-067-2023</t>
  </si>
  <si>
    <t>jhoselin andrea cataño mercado</t>
  </si>
  <si>
    <t>32939103-8</t>
  </si>
  <si>
    <t>61</t>
  </si>
  <si>
    <t>https://community.secop.gov.co/Public/Tendering/OpportunityDetail/Index?noticeUID=CO1.NTC.3768934&amp;isFromPublicArea=True&amp;isModal=true&amp;asPopupView=true</t>
  </si>
  <si>
    <t>CPS-IDER-068-2023</t>
  </si>
  <si>
    <t>Prestación de Servicios Profesionales como abogado en la Oficina Asesora Jurídica para brindar asesoría jurídica y acompañamiento en los diferentes procesos administrativos que deban ser adelantados por el Instituto Distrital de Deporte y Recreación- IDER.</t>
  </si>
  <si>
    <t>62</t>
  </si>
  <si>
    <t>EL IDER pagará al CONTRATISTA el valor del contrato mediante cuatro (4) pagos iguales por valor de CUATRO MILLONES CIENTO VEINTE MIL PESOS M/CTE ($4.120.000) y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</si>
  <si>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Elaborar, ejecutar y realizar seguimiento al plan de actos administrativos y conceptos de la oficina asesora jurídica. 2. Emitir conceptos verbales y escritos sobre los asuntos sometidos a su consideración, especialmente sobre derecho laboral y asuntos administrativos. 3. Brindar asesoría jurídica en los asuntos que sean requeridos por la Dirección Administrativa y Financiera. 4. Brindar apoyo en la respuesta a las PQRS que le sean asignadas por el supervisor contractual. 5. Las demás actividades requeridas por el supervisor del contrato, en el marco del objeto contratado</t>
  </si>
  <si>
    <t>https://community.secop.gov.co/Public/Tendering/OpportunityDetail/Index?noticeUID=CO1.NTC.3768789&amp;isFromPublicArea=True&amp;isModal=true&amp;asPopupView=true</t>
  </si>
  <si>
    <t>CPS-IDER-069-2023</t>
  </si>
  <si>
    <t>JUAN JAIRO OROZCO MACIAS</t>
  </si>
  <si>
    <t xml:space="preserve">73182761       </t>
  </si>
  <si>
    <t>Prestación de servicios de apoyo a la gestión a la Oficina de Infraestructura como administrador de escenarios medianos del Instituto Distrital de Deporte y Recreación- IDER en el marco del proyecto denominado: Conservación, mantenimiento y mejoramiento de los escenarios deportivos de la ciudad como estrategia de preservación del patrimonio material del Distrito de Cartagena de Indias.</t>
  </si>
  <si>
    <t>63</t>
  </si>
  <si>
    <t>1. Revisar y verificar el funcionamiento de los escenarios deportivos a su cargo. 2. Realizar actividades de revisión para garantizar el correcto uso y disfrute de los escenarios
por parte de la comunidad. 3. Apoya con la administración del uso y préstamo de los escenarios a la comunidad. 4. Presentar informes de manera oportuna al personal encargado del sistema de mantenimiento
de escenarios deportivos sobre las necesidades detectadas de mantenimiento estético y/o
higiénico de las instalaciones. 5. Informar sobre cualquier irregularidad de cualquier tipo que suceda dentro de las instalaciones.
6. Ejecutar las actividades de conservación de los escenarios para dar cumplimiento del plan de mantenimiento general del IDER. 7. Asistir a las reuniones que sean citadas por el supervisor contractual. 8. Las demás actividades requeridas por el supervisor del contrato, en el marco del objeto
contratado</t>
  </si>
  <si>
    <t>https://community.secop.gov.co/Public/Tendering/OpportunityDetail/Index?noticeUID=CO1.NTC.3769114&amp;isFromPublicArea=True&amp;isModal=true&amp;asPopupView=true</t>
  </si>
  <si>
    <t>CPS-IDER-070-2023</t>
  </si>
  <si>
    <t>PEDRO CLAVER SIERRA MORALES</t>
  </si>
  <si>
    <t xml:space="preserve">73101581       </t>
  </si>
  <si>
    <t>Prestación de servicios de apoyo a la gestión a la Oficina de Infraestructura como administrador de escenarios mayores del Instituto Distrital de Deporte y Recreación- IDER en el marco del proyecto denominado: Conservación, mantenimiento y mejoramiento de los escenarios deportivos de la ciudad como estrategia de preservación del patrimonio material del Distrito de Cartagena de Indias.</t>
  </si>
  <si>
    <t>64</t>
  </si>
  <si>
    <t>EL IDER pagará al CONTRATISTA el valor del contrato mediante once (11) pagos iguales por valor de TRES MILLONES CIENTO CINCUENTA Y UN MIL OCHOCIENTOS PESOS M/CTE ($3.151.800),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</si>
  <si>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https://community.secop.gov.co/Public/Tendering/OpportunityDetail/Index?noticeUID=CO1.NTC.3769290&amp;isFromPublicArea=True&amp;isModal=true&amp;asPopupView=true</t>
  </si>
  <si>
    <t>CPS-IDER-071-2023</t>
  </si>
  <si>
    <t>KELLY ROSE MARTINEZ ARIAS</t>
  </si>
  <si>
    <t>45759940</t>
  </si>
  <si>
    <t>Prestación de Servicios Profesionales como abogado para brindar asesoría jurídica y acompañamiento en asuntos contractuales a la Oficina Jurídica del Instituto Distrital de Deporte y Recreación- IDER.</t>
  </si>
  <si>
    <t>65</t>
  </si>
  <si>
    <t>EL IDER pagará al CONTRATISTA el valor del contrato mediante cuatro (4) pagos iguales por valor de CUATRO MILLONES SEISCIENTOS TREINTA Y CINCO MIL PESOS M/CTE ($4.635.000)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</si>
  <si>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jurídica para el desarrollo y ejecución de las etapas pre-contractual, contractual y post contractual de los distintos procesos en que haga parte EL IDER, mediante la estructuración y revisión jurídica de los documentos necesarios para dicho fin. 2. Evaluar jurídicamente los procesos de contratación adelantados por el IDER que le sean asignados. 3. Proyección, revisión y elaboración de conformidad con la normatividad aplicable y vigente, oficios, documentos jurídicos, los contratos y convenios que se le asignen 4. Asesorar en los tramites contractuales que se adelanten en desarrollo de los procesos de contratación del IDER. 5. Las demás actividades requeridas por el supervisor del contrato, en el marco del objeto contratado.</t>
  </si>
  <si>
    <t>https://community.secop.gov.co/Public/Tendering/OpportunityDetail/Index?noticeUID=CO1.NTC.3769774&amp;isFromPublicArea=True&amp;isModal=true&amp;asPopupView=true</t>
  </si>
  <si>
    <t>CPS-IDER-072-2023</t>
  </si>
  <si>
    <t>NICOLAS  CHIQUILLO RIPOLL</t>
  </si>
  <si>
    <t xml:space="preserve">7886772        </t>
  </si>
  <si>
    <t>66</t>
  </si>
  <si>
    <t>EL IDER pagará al CONTRATISTA el valor del contrato mediante once (11) pagos iguales por valor de TRES MILLONES CIENTO CINCUENTA Y UN MIL OCHOCIENTOS PESOS M/CTE ($3.151.800),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</si>
  <si>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https://community.secop.gov.co/Public/Tendering/OpportunityDetail/Index?noticeUID=CO1.NTC.3770022&amp;isFromPublicArea=True&amp;isModal=true&amp;asPopupView=true</t>
  </si>
  <si>
    <t>CPS-IDER-073-2023</t>
  </si>
  <si>
    <t>17-01-2023</t>
  </si>
  <si>
    <t xml:space="preserve">1128059948     </t>
  </si>
  <si>
    <t xml:space="preserve">Prestación de Servicios Profesionales como abogado para brindar asesoría jurídica y acompañamiento a la Oficina Jurídica del Instituto Distrital de Deporte y Recreación_x0002_IDER en el marco de la ejecución del proyecto Consolidación del Sistema Deportivo Distrital mediante una estrategia de estímulos y/o apoyos a las organizaciones deportivas y deportistas de altos logros.
</t>
  </si>
  <si>
    <t>67</t>
  </si>
  <si>
    <t xml:space="preserve">EL IDER pagará al CONTRATISTA el valor del contrato mediante once (11) cuotas 
iguales por valor de CUATRO MILLONES DOSCIENTOS DOS MIL PESOS M/CTE 
($4.202.400,00),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</si>
  <si>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Participar, a través de la asesoría jurídica y acompañamiento al área de Deporte de 
IDER, en la atención de los asuntos de tipo jurídico que se desprendan del cumplimiento
de las actividades propias del proyecto “Consolidación del Sistema Deportivo Distrital 
Mediante una Estrategia de Estímulos y/o Apoyos a las Organizaciones Deportivas y 
Deportistas de Altos Logros”.
2. Realizar capacitaciones sobre otorgamiento, renovación, actualización y 
reconocimiento de organismos deportivos.
3. Brindar apoyo jurídico en la proyección de los documentos necesarios para la 
realización de convocatorias abiertas dirigida a organismos deportivos activos y con 
domicilio en el Distrito de Cartagena de Indias, para la entrega de estímulos a 
organismos deportivos activos y con domicilio en el Distrito de Cartagena de Indias, de 
acuerdo con lo consignado en las actas del comité evaluador de las convocatorias.
4. Proyectar las resoluciones necesarias para el reconocimiento de Clubes Deportivos 
y/o para la renovación de reconocimiento a los mismos.
5. Proyectar respuestas a las solicitudes, quejas, reclamos y peticiones que reciba el 
IDER en el marco del proyecto “Consolidación del Sistema Deportivo Distrital Mediante 
una Estrategia de Estímulos y/o Apoyos a las Organizaciones Deportivas y Deportistas 
de Altos Logros”.
6. Emitir conceptos jurídicos verbales y escritos sobre los asuntos sometidos a su 
consideración, previa solicitud del supervisor contractual.
7. Las demás actividades requeridas por el supervisor del contrato, en el marco del 
objeto contratado</t>
  </si>
  <si>
    <t>https://community.secop.gov.co/Public/Tendering/OpportunityDetail/Index?noticeUID=CO1.NTC.3773838&amp;isFromPublicArea=True&amp;isModal=true&amp;asPopupView=true</t>
  </si>
  <si>
    <t>CPS-IDER-074-2023</t>
  </si>
  <si>
    <t xml:space="preserve">45563154       </t>
  </si>
  <si>
    <t>Prestación de servicios al área de Deporte del Instituto Distrital de Deporte y Recreación- IDER, como Técnico de Inspección Clubes Deportivos, en el marco de proyecto Consolidación del Sistema Deportivo Distrital mediante una estrategia de estímulos y/o apoyos a las organizaciones deportivas y deportistas de altos logros</t>
  </si>
  <si>
    <t>68</t>
  </si>
  <si>
    <t>EL IDER pagará al CONTRATISTA el valor del contrato mediante once (11) pagos 
iguales por valor de TRES MILLONES DE PESOS M/CTE ($3.000.000),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</si>
  <si>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la gestión de visita a clubes deportivos en el marco del proyecto
2. Brindar asistencia durante la entrega y seguimiento de los estímulos a deportistas 
convencionales y no convencionales y organismos deportivos.
3. Apoyar la ejecución de eventos deportivos de carácter regional, nacional e 
internacional.
4. Brindar asistencia a los organismos deportivos para el reconocimiento y 
estructuración.
5. Apoyar en la ejecución de encuentro donde participen las organizaciones deportivas.
6. Las demás actividades requeridas por el supervisor del contrato, en el marco del 
objeto contratado.</t>
  </si>
  <si>
    <t>https://community.secop.gov.co/Public/Tendering/OpportunityDetail/Index?noticeUID=CO1.NTC.3773902&amp;isFromPublicArea=True&amp;isModal=true&amp;asPopupView=true</t>
  </si>
  <si>
    <t>CPS-IDER-075-2023</t>
  </si>
  <si>
    <t>DAVID DE JESUS BERNAL TUÑON</t>
  </si>
  <si>
    <t xml:space="preserve">73208736       </t>
  </si>
  <si>
    <t>Prestación de servicios profesionales al área de Deporte del Instituto Distrital de Deporte y Recreación - IDER, como monitor del proyecto Desarrollo de la Escuela de Iniciación y formación deportiva por núcleos y énfasis en la ciudad de Cartagena de Indias.</t>
  </si>
  <si>
    <t>69</t>
  </si>
  <si>
    <t>EL IDER pagará al CONTRATISTA el valor del contrato, mediante diez (10) cuotas de 
igual valor por la suma de TRES MILLONES TRESCIENTOS DOS MIL QUINIENTOS 
NOVENTA Y DOS PESOS MCTE ($ 3.302.592),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</si>
  <si>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Fungir como monitor de Deporte Asociado, mediante el apoyo al desarrollo de las 
actividades descritas en el proyecto.
2. Apoyar al área de Deporte en la ejecución de las actividades necesarias para llevar a 
cabo la implementación de los diferentes niveles del proyecto; esto es: Iniciación 
deportiva; formación deportiva; énfasis deportivo y perfeccionamiento deportivo.
3. Brindar asistencia y apoyar en el proceso de sistematización de la vinculación de los 
niñas, niñas y adolescentes a la escuela de formación deportiva.
4. Brindar apoyo en la organización de los diferentes encuentros que se desarrollen en 
el marco del proyecto, en los cuales participen la participación de los niños, niñas y 
adolescentes pertenecientes a la Escuela de Formación Deportiva.
5. Las demás actividades requeridas por el supervisor del contrato, en el marco del 
objeto contratado.</t>
  </si>
  <si>
    <t>https://community.secop.gov.co/Public/Tendering/OpportunityDetail/Index?noticeUID=CO1.NTC.3773906&amp;isFromPublicArea=True&amp;isModal=true&amp;asPopupView=true</t>
  </si>
  <si>
    <t>CPS-IDER-076-2023</t>
  </si>
  <si>
    <t>LEIDER  REYES RAMIREZ</t>
  </si>
  <si>
    <t>1047389182-4</t>
  </si>
  <si>
    <t>Prestación de servicios al área de recreación como monitor de proyectos, para el desarrollo del proyecto denominado mejoramiento de los estilos de vida mediante la promoción masiva de una vida activa de la ciudadanía en el Distrito de Cartagena.</t>
  </si>
  <si>
    <t>70</t>
  </si>
  <si>
    <t>EL IDER pagará al CONTRATISTA el valor del contrato mediante Diez (10) cuotas de 
igual valor por la suma de DOS MILLONES NOVECIENTOS OCHENTA Y SIETE MIL 
PESOS MCTE ($2.987.000)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t>
  </si>
  <si>
    <t xml:space="preserve">1. Brindar apoyo al jefe de recreación en la evaluación y diagnóstico de enfoques dentro 
de las diferentes estrategias: caminante saludable, noches saludables, jóvenes
saludables y actívate running.
2. Brindar apoyo al jefe de recreación en la implementación de los protocolos para las 
intervenciones territoriales y comunitarias.
3. Monitorea y acompañar las actividades de caminante saludable.
4. Acompañar al área de recreación en la coordinación y desarrollo de los eventos de 
ciudad que se generen en el marco del proyecto.
5. Apoyar en semillero de actividad física y recreación.
6. Brindar acompañamiento en el desarrollo de estrategias que permitan el cumplimiento 
de las metas del proyecto y de las estrategias y programas de este.
7. Realizar remplazos en los horarios establecidos dentro de las estrategias Madrúgale 
a la Salud, Noches Saludables, Caminante Saludable, Joven Saludable, Actívate 
Runnning.
8. apoyar en cumplimiento de las actividades por cada profesor de actividad física.
9. Las demás actividades requeridas por el supervisor del contrato, en el marco del 
objeto contratado
</t>
  </si>
  <si>
    <t>https://community.secop.gov.co/Public/Tendering/OpportunityDetail/Index?noticeUID=CO1.NTC.3773370&amp;isFromPublicArea=True&amp;isModal=true&amp;asPopupView=true</t>
  </si>
  <si>
    <t>CPS-IDER-077-2023</t>
  </si>
  <si>
    <t xml:space="preserve">Prestación de servicios de apoyo a la gestión al área de Deporte del Instituto Distrital de Deporte y Recreación - IDER en el marco del proyecto Fortalecimiento del deporte estudiantil mediante la implementación de los Juegos Intercolegiados y universitarios en el Distrito de Cartagena de Indias
</t>
  </si>
  <si>
    <t>71</t>
  </si>
  <si>
    <t>EL IDER pagará al CONTRATISTA el valor del contrato mediante diez (10) cuotas de igual valor 
por la suma de TRES MILLONES DE PESOS MCTE ($3.000.000,00)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</si>
  <si>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asistencia técnica y operativa en las actividades a desarrollar en el marco de las 
campañas de socialización y difusión de la estrategia "juegos Intercolegiados" con las 
Instituciones Educativas. 2. Brindar asistencia en el proceso de inscripción de las Instituciones 
Educativas en los juegos Intercolegiados. 3. Apoyar al área de Deporte del IDER en el proceso de 
socialización y desarrollo de los juegos interuniversitarios. 4. Divulgar el calendario deportivo 
distrital de los juegos Intercolegiados, una vez este se encuentre definido por el IDER. 5. Apoyar 
al área de Deporte en la logística para las jornadas de inscripción de los equipos de las 
Instituciones Educativas que competirán en los juegos Intercolegiados. 6. Las demás actividades 
requeridas por el supervisor del contrato, en el marco del objeto contratado.</t>
  </si>
  <si>
    <t>https://community.secop.gov.co/Public/Tendering/OpportunityDetail/Index?noticeUID=CO1.NTC.3775519&amp;isFromPublicArea=True&amp;isModal=true&amp;asPopupView=true</t>
  </si>
  <si>
    <t>CPS-IDER-078-2023</t>
  </si>
  <si>
    <t>MARLON MIGUEL MONTERO MARTINEZ</t>
  </si>
  <si>
    <t>73154797-8</t>
  </si>
  <si>
    <t>Prestación de servicios al área de Deporte del Instituto Distrital de Deporte y Recreación - IDER, como Técnico de Inspección Clubes Deportivos, en el marco de proyecto Consolidación del Sistema Deportivo Distrital mediante una estrategia de estímulos y/o apoyos a las organizaciones deportivas y deportistas de altos logros.</t>
  </si>
  <si>
    <t>72</t>
  </si>
  <si>
    <t>EL IDER pagará al CONTRATISTA el valor del contrato mediante once (11) pagos iguales por 
valor de DOS MILLONES OCHOCIENTOS OCHENTA Y CUATRO MIL PESOS M/CTE 
($2.884.000),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</si>
  <si>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la gestión de visita a clubes deportivos en el marco del proyecto 2. Brindar asistencia 
durante la entrega y seguimiento de los estímulos a deportistas convencionales y no 
convencionales y organismos deportivos. 3. Apoyar la ejecución de eventos deportivos de carácter 
regional, nacional e internacional. 4. Brindar asistencia a los organismos deportivos para el 
reconocimiento y estructuración. 5. Apoyar en la ejecución de encuentro donde participen las 
organizaciones deportivas. 6. Las demás actividades requeridas por el supervisor del contrato, en 
el marco del objeto contratado</t>
  </si>
  <si>
    <t>https://community.secop.gov.co/Public/Tendering/OpportunityDetail/Index?noticeUID=CO1.NTC.3775633&amp;isFromPublicArea=True&amp;isModal=true&amp;asPopupView=true</t>
  </si>
  <si>
    <t>CPS-IDER-079-2023</t>
  </si>
  <si>
    <t>JUAN CARLOS CAMELO DE LAVALLE</t>
  </si>
  <si>
    <t xml:space="preserve">73118400       </t>
  </si>
  <si>
    <t>73</t>
  </si>
  <si>
    <t xml:space="preserve">EL IDER pagará al CONTRATISTA el valor del contrato, mediante diez (10) cuotas de igual valor 
por la suma de TRES MILLONES TRESCIENTOS DOS MIL QUINIENTOS NOVENTA Y DOS 
PESOS MCTE ($ 3.302.592),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</si>
  <si>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Fungir como monitor de Deporte Asociado, mediante el apoyo al desarrollo de las actividades 
descritas en el proyecto. 2. Apoyar al área de Deporte en la ejecución de las actividades 
necesarias para llevar a cabo la implementación de los diferentes niveles del proyecto; esto es: 
Iniciación deportiva; formación deportiva; énfasis deportivo y perfeccionamiento deportivo. 3. 
Brindar asistencia y apoyar en el proceso de sistematización de la vinculación de los niñas, niñas 
y adolescentes a la escuela de formación deportiva. 4. Brindar apoyo en la organización de los 
diferentes encuentros que se desarrollen en el marco del proyecto, en los cuales participen la 
participación de los niños, niñas y adolescentes pertenecientes a la Escuela de Formación 
Deportiva. 5. Las demás actividades requeridas por el supervisor del contrato, en el marco del 
objeto contratado.</t>
  </si>
  <si>
    <t>https://community.secop.gov.co/Public/Tendering/OpportunityDetail/Index?noticeUID=CO1.NTC.3775826&amp;isFromPublicArea=True&amp;isModal=true&amp;asPopupView=true</t>
  </si>
  <si>
    <t>CPS-IDER-081-2023</t>
  </si>
  <si>
    <t xml:space="preserve">73205167       </t>
  </si>
  <si>
    <t>74</t>
  </si>
  <si>
    <t xml:space="preserve">EL IDER pagará al CONTRATISTA el valor del contrato mediante diez (10) cuotas de 
igual valor por la suma de DOS MILLONES DOSCIENTOS NOVENTA Y UN MIL 
CIENTO SETENTA Y TRES PESOS MCTE ($2.291.173.00)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</si>
  <si>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Realizar las labores propias de asesor del Programa de Discapacidad en el marco del 
proyecto.
2. Asistir a las mesas de trabajo y reuniones grupales con la comunidad para la 
socialización de las diferentes estrategias a realizar durante el año sobre deporte social, 
en especial las relacionadas con personas en situación de discapacidad.
3. Asistir al área de Deporte en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Asistir al área de Deporte del IDER en las acciones necesarias para llevar a cabo los 
torneos de los juegos de personas en situación de discapacidad.
6. Asistir al área de deporte del IDER con la proyección y organización de la 
documentación necesaria para la adquisición de la dotación e implementación requerida 
para el desarrollo de los torneos.
7. Las demás actividades requeridas por el supervisor del contrato, en el marco del 
objeto contratado</t>
  </si>
  <si>
    <t>https://community.secop.gov.co/Public/Tendering/OpportunityDetail/Index?noticeUID=CO1.NTC.3776465&amp;isFromPublicArea=True&amp;isModal=true&amp;asPopupView=true</t>
  </si>
  <si>
    <t>CPS-IDER-082-2023</t>
  </si>
  <si>
    <t>EDINSON ANTONIO GALVIS ROMERO</t>
  </si>
  <si>
    <t xml:space="preserve">73183516       </t>
  </si>
  <si>
    <t>Prestación de servicios al área de Recreación del Instituto Distrital de Deporte y Recreación - IDER, como apoyo a la gestión como supervisor de sonido para el desarrollo del proyecto recreación Comunitaria y Aprovechamiento del tiempo libre, como mecanismo de cohesión e integración social en el Distrito de Cartagena de Indias</t>
  </si>
  <si>
    <t>75</t>
  </si>
  <si>
    <t xml:space="preserve">EL IDER pagará al CONTRATISTA el valor del contrato mediante Diez (10) cuotas de igual valor
por la suma de DOS MILLONES SETECIENTOS SETENTA MIL CUATROCIENTOS TREINTA Y
DOS PESOS M/CTE ($2.770.432)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</si>
  <si>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Brindar apoyo al área de recreación del IDER mediante la supervisión del sonido durante el
desarrollo de las actividades del proyecto Recreación Comunitaria. 2. Revisar el sonido durante
la realización de la estrategia vías activas y saludables 3. Revisar el sonido durante la realización
de la estrategia playas recreativas 4. Revisar el sonido durante los ciclos paseos urbanos y rurales.
5. Generar informes donde se programen los técnicos y operadores de sonido 6. Controlar la
programación mensual de visitas técnicas para el manteniendo y supervisión de los sistemas de
amplificación de sonido del proyecto 7. Revisar y mantener en buenas condiciones la
infraestructura del área (sistema de amplificación asignados) 8. Las demás actividades
relacionadas con el objeto contractual que sean asignadas por el supervisor del contrato.</t>
  </si>
  <si>
    <t>https://community.secop.gov.co/Public/Tendering/OpportunityDetail/Index?noticeUID=CO1.NTC.3776339&amp;isFromPublicArea=True&amp;isModal=true&amp;asPopupView=true</t>
  </si>
  <si>
    <t>CPS-IDER-083-2023</t>
  </si>
  <si>
    <t>VERA JUDITH ZABALZA PARRA</t>
  </si>
  <si>
    <t>33248192</t>
  </si>
  <si>
    <t xml:space="preserve">Prestación de Servicios para brindar apoyo en los asuntos contables del Instituto Distrital de Deporte y Recreación- IDER, en la Oficina de Contabilidad.
</t>
  </si>
  <si>
    <t>76</t>
  </si>
  <si>
    <t>EL IDER pagará al CONTRATISTA el valor del contrato mediante 4 pagos iguales por valor de TRES 
MILLONES DE PESOS M/CTE ($3.000.000),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</si>
  <si>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Apoyar en la recepción y radicación de documentos inherentes a la Oficina de Contabilidad. 
2. Proyectar y digitar oficios y documentos varios inherentes a la Oficina de Contabilidad. 
3. Apoyar en el control de planillas de pagos realizadas. 
4. Apoyar en el archivo de documentos de la oficina de contabilidad. 
5. Velar por la conservación y mantenimiento de la documentación correspondiente a la oficina de 
contabilidad. 
6. Atender al público en general. 
7. Las demás actividades requeridas por el supervisor del contrato, en el marco del objeto 
contratado.
</t>
  </si>
  <si>
    <t>https://community.secop.gov.co/Public/Tendering/OpportunityDetail/Index?noticeUID=CO1.NTC.3776686&amp;isFromPublicArea=True&amp;isModal=true&amp;asPopupView=true</t>
  </si>
  <si>
    <t>CPS-IDER-084-2023</t>
  </si>
  <si>
    <t>YIL KATERIN MELENDEZ PALMERA</t>
  </si>
  <si>
    <t>1235042693-8</t>
  </si>
  <si>
    <t>Prestación de servicios para brindar soporte en la gestión documental en la oficina de Archivo el Instituto Distrital de Deporte y Recreación - IDER</t>
  </si>
  <si>
    <t>ARCHIVO</t>
  </si>
  <si>
    <t>77</t>
  </si>
  <si>
    <t xml:space="preserve">EL IDER pagará al CONTRATISTA el valor del contrato mediante 4 cuotas de igual valor 
por la suma de TRES MILLONES DE PESOS M/CTE ($3.000.000)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</si>
  <si>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 xml:space="preserve">1. Brindar soporte al personal del área de Archivo y Correspondencia en todas las 
actividades inherentes a la oficina, en los procesos de depuración, organización, 
foliación, rotulación, encajetado, digitalización y de traslado o transferencia 
documental. 
2. Velar por la conservación y la óptima disposición final de la información del 
IDER, de acuerdo con el ciclo vital de los documentos. 
3. Brindar acompañamiento en actividades dirigidas a la planeación y aplicación 
del conjunto de las mejores prácticas que en materia archivística expone la 
denominada Ley de Archivo (Ley 594 del 2000) y demás normas técnicas, 
acuerdos, circulares y decretos reglamentarios. 
4. Apoyar en la implementación y modernización del sistema de archivo del IDER 
a fin de atender de una manera ágil y eficiente los requerimientos de información 
realizados por los usuarios.
5. Las demás actividades requeridas por el supervisor del contrato, en el marco 
del objeto contratado.
</t>
  </si>
  <si>
    <t>https://community.secop.gov.co/Public/Tendering/OpportunityDetail/Index?noticeUID=CO1.NTC.3777224&amp;isFromPublicArea=True&amp;isModal=true&amp;asPopupView=true</t>
  </si>
  <si>
    <t>CPS-IDER-085-2023</t>
  </si>
  <si>
    <t>ALBERTO ENRIQUE LLAMAS HERRERA</t>
  </si>
  <si>
    <t>9079545-5</t>
  </si>
  <si>
    <t>Prestación de Servicios Profesionales para brindar asesoría en asuntos presupuestales y tributarios a la Dirección Administrativa y Financiera y Dirección General del IDER.</t>
  </si>
  <si>
    <t>78</t>
  </si>
  <si>
    <t xml:space="preserve">EL IDER pagará al CONTRATISTA el valor del contrato mediante 4 pagos iguales por valor de CUATRO 
MILLONES DOSCIENTOS MIL CUATROCIENTOS PESOS M/CTE ($4.202.400),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</si>
  <si>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Brindar asesoría a la Dirección General y a la Dirección Administrativa y Financiera, relacionada 
con la actividad presupuestal de la entidad, en sus etapas de preparación, presentación, 
aprobación, ejecución, seguimiento, control y evaluación. 
2. Asesorar y brindar a la Dirección General y a la Dirección Administrativa y Financiera 
acompañamiento desde su experticia, en la proyección de conceptos con relación a los temas 
tributarios y presupuestales que le sean requeridos. 
3. Apoyar desde su perfil a la Dirección General y a la Dirección Administrativa y Financiera en lo 
referente a las actividades de planeación que se realicen dentro de la entidad de acuerdo con su 
objeto contractual. 
4. Brindar acompañamiento y asesoría a las diferentes áreas del Instituto Distrital de Deporte y 
Recreación, relacionadas con temas presupuestales, con el fin de orientar procesos del resorte 
de la hacienda pública. 
5. Apoyar a la a la Dirección Administrativa y Financiera el proceso de preparación del proyecto de 
presupuesto en lo referente a la proyección de ingresos, exposición de motivos, disposiciones 
generales y gastos de funcionamiento y gastos de inversión e informes que se deban presentar 
ante la junta directiva. 
6. Brindar acompañamiento y asesoría a la Dirección General y a la Dirección Administrativa y 
Financiera ante el Concejo Distrital de Cartagena durante el proceso de estudio y aprobación del 
proyecto de presupuesto y las diferentes citaciones que se susciten por esta corporación con 
relación en asuntos tributarios y presupuestales. 
7. Brindar acompañamiento y asesoría a la Dirección General y a la Dirección Administrativa y 
Financiera, relacionadas con las proyecciones de respuestas a los requerimientos realizados por 
las diferentes secretarías y direcciones del Distrito Turístico y Cultural de Cartagena de Indias, 
entes descentralizados y diferentes organismos de control relacionados con temas 
presupuestales y tributarios. 
8. Acompañamiento a la Dirección Administrativa y Financiera en los diferentes Comités en los que 
deba intervenir y cuya intervención requiera apoyo desde su experiencia y de acuerdo a su objeto 
contractual
9. Las demás actividades requeridas por el supervisor del contrato, en el marco del objeto 
contratado.</t>
  </si>
  <si>
    <t>https://community.secop.gov.co/Public/Tendering/OpportunityDetail/Index?noticeUID=CO1.NTC.3777169&amp;isFromPublicArea=True&amp;isModal=true&amp;asPopupView=true</t>
  </si>
  <si>
    <t>CPS-IDER-086-2023</t>
  </si>
  <si>
    <t xml:space="preserve">Prestación de servicios de apoyo a la gestión a la Dirección Administrativa y Financiera del IDER en la organización, archivo y relación de la información que se reciba y envié por parte de esta.
</t>
  </si>
  <si>
    <t>79</t>
  </si>
  <si>
    <t>EL IDER pagará al CONTRATISTA el valor del contrato mediante 4 pagos iguales por 
valor de DOS MILLONES SEISCIENTOS VEINTISEIS MIL QUINIENTOS PESOS 
M/CTE ($2.626.500),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</si>
  <si>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apoyo en la organización, archivo y relación de la información que se 
reciba y envié por parte de la dirección administrativa y financiera del IDER. 
2. Apoyar en la organización de la información, recepción de documentación y velar 
por que la misma sea entregada a las diferentes dependencias distritales, 
entidades bancarias, organismos de control y despachos judiciales. 
3. Apoyar a la dirección administrativa del IDER con la recepción de documentos 
que provenga de diferentes canales de atención.</t>
  </si>
  <si>
    <t>https://community.secop.gov.co/Public/Tendering/OpportunityDetail/Index?noticeUID=CO1.NTC.3777472&amp;isFromPublicArea=True&amp;isModal=true&amp;asPopupView=true</t>
  </si>
  <si>
    <t>CPS-IDER-087-2023</t>
  </si>
  <si>
    <t>PAULA ANDREA GARCIA ARDILA</t>
  </si>
  <si>
    <t>1143382285-0</t>
  </si>
  <si>
    <t>Prestación de servicios para brindar apoyo asistencial a la Dirección Administrativa y Financiera del IDER en las actividades de la dependencia.</t>
  </si>
  <si>
    <t>81</t>
  </si>
  <si>
    <t xml:space="preserve">EL IDER pagará al CONTRATISTA el valor del contrato mediante 4 pagos iguales por valor de UN MILLÓN 
OCHOCIENTOS CINCUENTA Y CUATRO MIL PESOS M/CTE ($1.854.000),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</si>
  <si>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 xml:space="preserve">1. Brindar apoyo en el seguimiento a cada uno de los procesos que dependen de del Director Administrativo 
y Financiero. 2. Apoyar con la verificación del cumplimiento de las respuestas elaboradas a los distintos 
requerimientos de los diferentes entes de control que estén a cargo del Director Administrativo y Financiero.
3. Brindar apoyo logístico en la construcción de informes estadísticos con relación a los resultados
presupuestales y financieros, de acuerdo con el insumo entregado por el Director Administrativo y
Financiero. 4. Brindar apoyo en la organización del archivo físico del Director Administrativo y Financiero.
5. Realizar seguimiento a las tareas y agenda del Director Administrativo y Financiero. 6. Asistir al Director
Administrativo y Financiero en reuniones donde este así lo considere. 7. Las demás actividades requeridas 
por el supervisor del contrato, en el marco del objeto contratado.
</t>
  </si>
  <si>
    <t>https://community.secop.gov.co/Public/Tendering/OpportunityDetail/Index?noticeUID=CO1.NTC.3777715&amp;isFromPublicArea=True&amp;isModal=true&amp;asPopupView=true</t>
  </si>
  <si>
    <t>CPS-IDER-088-2023</t>
  </si>
  <si>
    <t>ALJURE GARCIA FARID DAVID</t>
  </si>
  <si>
    <t xml:space="preserve">9100713        </t>
  </si>
  <si>
    <t xml:space="preserve">Prestación de servicios Profesionales a la gestión a la Dirección Administrativa del Instituto Distrital de Deporte y Recreación-IDER como administrador para el préstamo de escenarios en el marco del proyecto denominado: Conservación, mantenimiento y mejoramiento de los escenarios deportivos de la ciudad como estrategia de preservación del patrimonio material del Distrito de Cartagena de Indias.
</t>
  </si>
  <si>
    <t>80</t>
  </si>
  <si>
    <t>EL IDER pagará al CONTRATISTA el valor del contrato mediante once (11) meses pagos iguales por valor 
de TRES MILLONES CIENTO CINCUENTA Y UN MIL OCHOCIENTOS PESOS M/CTE ($3.151.800),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</si>
  <si>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y acompañamiento en la administración del uso y préstamo de los Escenarios Deportivos 
administrados por el IDER a la comunidad. 2. Realizar la revisión y verificación del funcionamiento de los 
Escenarios Deportivos administrados por el IDER. Adelantar acciones que garanticen el continuo uso y 
disfrute de los Escenarios Deportivos administrados por el IDER. 3. Socializar y divulgar el uso adecuado 
de los Escenarios Deportivos administrados por el IDER. 4. Velar por que se cuenten con los permisos para 
el uso temporal y/o permanente de los Escenarios Deportivos administrados por el IDER. 5. Proyectar 
informes de revisión y verificación del funcionamiento de los Escenarios Deportivos administrados por el 
IDER. 6. Presentar informes de manera oportuna al personal encargado del sistema de mantenimiento de 
escenarios deportivos sobre las necesidades detectadas de mantenimiento estético y/o higiénico de las 
instalaciones. 7. Informar sobre cualquier irregularidad de cualquier tipo que suceda dentro de las 
instalaciones. 8. Asistir a las reuniones que sean citadas por el supervisor contractual. 9. Las demás 
actividades requeridas por el supervisor del contrato, en el marco del objeto contratado</t>
  </si>
  <si>
    <t>https://community.secop.gov.co/Public/Tendering/OpportunityDetail/Index?noticeUID=CO1.NTC.3777911&amp;isFromPublicArea=True&amp;isModal=true&amp;asPopupView=true</t>
  </si>
  <si>
    <t>CPS-IDER-089-2023</t>
  </si>
  <si>
    <t>ADALID ALBERTO VENTURA DIAZ</t>
  </si>
  <si>
    <t>73560876-2</t>
  </si>
  <si>
    <t xml:space="preserve">Prestación de servicios profesionales para brindar acompañamiento a los procesos del área de Talento Humano del IDER del Instituto Distrital de Deporte y Recreación-IDER.
</t>
  </si>
  <si>
    <t>TALENTO HUMANO</t>
  </si>
  <si>
    <t>Olga Nieves Oyola</t>
  </si>
  <si>
    <t>82</t>
  </si>
  <si>
    <t xml:space="preserve">EL IDER pagará al CONTRATISTA el valor del contrato mediante 4 pagos iguales por valor de CUATRO 
MILLONES DOSCIENTOS DOS MIL CUATROCIENTOS PESOS ($4.202.400)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</si>
  <si>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 xml:space="preserve">1. Asesorar, elaborar, realizar seguimiento y evaluar la actualización e implementación y desarrollo Modelo 
Integrado de Planeación y Gestión – MIPG en la entidad. 2. Brindar asesoría y acompañamiento en la 
coordinación, elaboración y seguimiento de la estrategia de formalización laboral a través de modernización 
y/o creación de plantas temporales. 3. Brindar asesoría y acompañamiento en la elaboración y seguimiento 
de el plan de bienestar del IDER. 4. Brindar asesoría y acompañamiento en la elaboración y seguimiento 
en lo relacionado con el concurso de planta de personal del IDER, que se adelante en conjunto con la 
CNSC. 5. Brindar asesoría y acompañamiento en la elaboración y seguimiento de los estudios de cargos.
6. Socializar e implementar lo relacionado con el Decreto 612 de 2018, sus modificaciones y adiciones. 7. 
Brindar acompañamiento y apoyo técnico en la Medición de la Gestión y el Índice de Desempeño 
Institucional-IDI- del Instituto Distrital de Deportes y Recreación- IDER. 8. Orientar los procesos de 
modernización institucional que se lleven a cabo en el Instituto Distrital de Deportes y Recreación-IDER; en 
especial lo que tienen que ver con rediseños institucionales, manual específico de funciones y competencias 
laborales y demás herramientas institucionales de soporte al funcionamiento organizacional. 9. Asesorar, 
hacer seguimiento y evaluar el levantamiento de diagnósticos organizacionales llevados a cabo en la 
entidad, relacionados con los procesos de modernización y formalización institucional o la gestión del talento 
humano. 10. Brindar asesoría en la aplicación, seguimiento y gestión del FURAG y de los autodiagnósticos 
institucionales llevados a cabo en el IDER. 11. Orientar la revisión, actualización, adopción e 
implementación de actividades, proyectos, programas y/o planes del Sistema de Gestión del Talento 
Humano del Instituto Distrital de Deportes y Recreación- IDER. 12. Realizar los diferentes informes 
requeridos por el supervisor contractual como insumo frente a respuesta a auditoría de entes de control, 
peticiones ciudadanas, informes de gestión del área, entre otras, lo cual incluye: planes, matrices e informes 
consolidados. 13. Realizar y entregar a la supervisión los correspondientes informes de gestión de 
actividades con sus soportes. 14. Las demás actividades requeridas por el supervisor del contrato, en el 
marco del objeto contratado.
</t>
  </si>
  <si>
    <t>https://community.secop.gov.co/Public/Tendering/OpportunityDetail/Index?noticeUID=CO1.NTC.3778106&amp;isFromPublicArea=True&amp;isModal=true&amp;asPopupView=true</t>
  </si>
  <si>
    <t>CPS-IDER-090-2023</t>
  </si>
  <si>
    <t xml:space="preserve">73099582       </t>
  </si>
  <si>
    <t>Prestación de servicios de apoyo a la gestión para apoyar las actividades de presupuesto y pagos de la Oficina Administrativa y Financiera del IDER</t>
  </si>
  <si>
    <t>83</t>
  </si>
  <si>
    <t>EL IDER pagará al CONTRATISTA el valor del contrato mediante 4 pagos iguales por 
valor de DOS MILLONES OCHOCIENTOS OCHENTA Y CUATRO MIL PESOS M/CTE 
($2.884.000),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</si>
  <si>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la gestión de presupuesto y pagos de la Oficina Administrativa y 
Financiera del IDER. 
2. Apoyar en la elaboración de planillas y relaciones de pago del IDER. 
3. Relacionar documentación de cuentas por pagar. 
4. Relacionar todos los documentos de planillas y soportes a contabilidad. 
5. Mantener actualizados los informes de pago requeridos por la Dirección 
Administrativa del IDER.
6. Las demás actividades requeridas por el supervisor del contrato, en el marco 
del objeto contratado.</t>
  </si>
  <si>
    <t>https://community.secop.gov.co/Public/Tendering/OpportunityDetail/Index?noticeUID=CO1.NTC.3778071&amp;isFromPublicArea=True&amp;isModal=true&amp;asPopupView=true</t>
  </si>
  <si>
    <t>CPS-IDER-091-2023</t>
  </si>
  <si>
    <t xml:space="preserve">45781641       </t>
  </si>
  <si>
    <t>Prestación de servicios al área de Deporte del Instituto Distrital de Deporte y Recreación - IDER, como apoyo al programa de discapacidad del proyecto integración comunitaria a través del deporte como herramienta para la inclusión social desde los diferentes enfoques poblacionales.</t>
  </si>
  <si>
    <t>84</t>
  </si>
  <si>
    <t>EL IDER pagará al CONTRATISTA el valor del contrato mediante diez (10) cuotas de igual valor 
por la suma de TRES MILLONES CUATROCIENTOS CINCO MIL SETECIENTOS NOVENTA Y 
OCHO PESOS MCTE ($3.405.798.00)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</si>
  <si>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Apoyar en la ejecución del proyecto especialmente en el programa de Discapacidad. 2. Brindar 
asistencia técnica y operativa en las mesas de trabajo y reuniones grupales con la comunidad 
para la socialización de las diferentes estrategias a realizar durante el año sobre deporte social, 
en especial las relacionadas con personas en situación de discapacidad. 3. Apoyar con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Apoyar en la 
ejecución y compresión, al área de Deporte del IDER, en las acciones necesarias para llevar a 
cabo los torneos de los juegos de personas en situación de discapacidad. 6. Apoyar al área de 
deporte del IDER con la proyección y organización de la documentación necesaria para la 
adquisición de la dotación e implementación requerida para el desarrollo de los torneos. 7. Las 
demás actividades requeridas por el supervisor del contrato, en el marco del objeto contratado. </t>
  </si>
  <si>
    <t>https://community.secop.gov.co/Public/Tendering/OpportunityDetail/Index?noticeUID=CO1.NTC.3778075&amp;isFromPublicArea=True&amp;isModal=true&amp;asPopupView=true</t>
  </si>
  <si>
    <t>CPS-IDER-092-2023</t>
  </si>
  <si>
    <t>Prestación de Servicios Profesionales como ingeniero de sistemas para brindar asesoría técnica al área de Sistemas del Instituto Distrital de Deporte y Recreación-IDER.</t>
  </si>
  <si>
    <t>85</t>
  </si>
  <si>
    <t xml:space="preserve">EL IDER pagará al CONTRATISTA el valor del contrato mediante 4 pagos iguales por 
valor de TRES MILLONES OCHOCIENTOS OCHENTA Y SIETE MIL DOSCIENTOS 
VEINTE PESOS M/CTE ($3.887.220),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</si>
  <si>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Asesorar en la formulación y la implementación de los planes de TI. 
2. Asesorar al área de sistemas sobre la política de Gobierno Digital y Seguridad 
Digital. 
3. Brindar asesoría y acompañamiento en el proceso de innovación, actualización 
y administración de la página web. 
4. Brindar asesoría y acompañamiento en el proceso de rendición de cuentas 
electrónica en la plataforma SIA de la Contraloría. 
5. Brindar asesoría y acompañamiento en el seguimiento y la recolección de 
información de la Ley 1712 de 2014.</t>
  </si>
  <si>
    <t>https://community.secop.gov.co/Public/Tendering/OpportunityDetail/Index?noticeUID=CO1.NTC.3777992&amp;isFromPublicArea=True&amp;isModal=true&amp;asPopupView=true</t>
  </si>
  <si>
    <t>CPS-IDER-093-2023</t>
  </si>
  <si>
    <t>18-01-2023</t>
  </si>
  <si>
    <t>AYLEEN  BARBOZA ORTIZ</t>
  </si>
  <si>
    <t>45593405</t>
  </si>
  <si>
    <t>86</t>
  </si>
  <si>
    <t>EL IDER pagará al CONTRATISTA el valor del contrato mediante cuatro (4) pagos iguales por valor de CUATRO MILLONES DOSCIENTOS DOS MIL CUATROCIENTOS PESOS M/CTE ($4.202.400) y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</si>
  <si>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jurídica para el desarrollo y ejecución de las etapas pre-contractual, contractual y post contractual de los distintos procesos en que haga parte EL IDER, mediante la estructuración y revisión de los documentos necesarios para dicho fin. 2. Estructurar y evaluar jurídicamente los procesos de contratación adelantados por el IDER que le sean asignados. 3. Elaborar de conformidad con la normatividad aplicable y vigente, los contratos y convenios que se sean asignados. 4. Llevar a cabo la gestión de los procesos contractuales en la plataforma SECOP II de conformidad con los lineamientos de Colombia Compra Eficiente. 5. Prestar asesoría jurídica en la revisión de respuestas a peticiones, solicitudes y requerimientos instaurados ante el IDER relacionados con asuntos contractuales bajo su gestión. 6. Las demás actividades requeridas por el supervisor del contrato, en el marco del objeto contratado.</t>
  </si>
  <si>
    <t>https://community.secop.gov.co/Public/Tendering/OpportunityDetail/Index?noticeUID=CO1.NTC.3778870&amp;isFromPublicArea=True&amp;isModal=true&amp;asPopupView=true</t>
  </si>
  <si>
    <t>CPS-IDER-094-2023</t>
  </si>
  <si>
    <t>ADRIANA  ZUÑIGA PUERTA</t>
  </si>
  <si>
    <t>1047415459-0</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</si>
  <si>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Indias.</t>
  </si>
  <si>
    <t>87</t>
  </si>
  <si>
    <t>EL IDER pagará al CONTRATISTA el valor del contrato mediante once (11) pagos iguales por valor de UN MILLÓN OCHOCIENTOS CINCUENTA Y CUATRO MIL PESOS M/CTE ($1.854.000),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</si>
  <si>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las actividades, logísticas y operativas para la conservación, mantenimiento y mejoramiento de los escenarios deportivos administrados por el IDER.
2. Intervenir de manera preventiva, correctiva, programada y predictiva los escenarios deportivos.
3. Asistir a las reuniones que sean citadas por el supervisor contractual.
4. Las demás actividades requeridas por el supervisor del contrato, en el marco del objeto contratado</t>
  </si>
  <si>
    <t>https://community.secop.gov.co/Public/Tendering/OpportunityDetail/Index?noticeUID=CO1.NTC.3784216&amp;isFromPublicArea=True&amp;isModal=true&amp;asPopupView=true</t>
  </si>
  <si>
    <t>CPS-IDER-095-2023</t>
  </si>
  <si>
    <t>ALFREDO  MORELO MERCADO</t>
  </si>
  <si>
    <t>73116992-6</t>
  </si>
  <si>
    <t>88</t>
  </si>
  <si>
    <t>https://community.secop.gov.co/Public/Tendering/OpportunityDetail/Index?noticeUID=CO1.NTC.3784217&amp;isFromPublicArea=True&amp;isModal=true&amp;asPopupView=true</t>
  </si>
  <si>
    <t>CPS-IDER-096-2023</t>
  </si>
  <si>
    <t>MANUEL DE JESUS RODRIGUEZ CORREA</t>
  </si>
  <si>
    <t>73156603</t>
  </si>
  <si>
    <t>Prestación de servicios para brindar apoyo en la Oficina de Infraestructura del Instituto Distrital de Deporte y Recreación-IDER en la coordinación de los escenarios deportivos en el marco del proyecto denominado: Conservación, mantenimiento y mejoramiento de los escenarios deportivos de la ciudad como estrategia de preservación del patrimonio material del Distrito de Cartagena de Indias</t>
  </si>
  <si>
    <t>89</t>
  </si>
  <si>
    <t>EL IDER pagará al CONTRATISTA el valor del contrato mediante once (11) pagos iguales por valor de TRES MILLONES SEISCIENTOS SETENTA Y SIETE MIL CIEN PESOS M/CTE ($3.677.100),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</si>
  <si>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seguimiento de las acciones logísticas, técnicas y operativas relacionadas con el uso o utilización deportiva y extradeportiva de los Escenarios Deportivos administrados por el IDER de la localidad asignada por el supervisor contractual.
2. Apoyar controlar las acciones y actividades desarrolladas en el marco del proyecto.
3. Coordinar con las áreas de fomento y deporte, Administrativa o cualquier otra área del IDER las acciones necesarias para disponer los escenarios deportivos para el uso y disfrute de la comunidad.
4. Supervisar la intervención de manera preventiva, correctiva, programada y predictiva los escenarios deportivos en la ejecución de sus planes de mantenimiento (MPR) diarios realizados en los escenarios para su conservación con los lineamientos autorizados el área de infraestructura.
5. Realizar revisión y verificación diaria del funcionamiento de los escenarios deportivos del distrito de Cartagena por localidades.
6. Presentar de forma oportuna informes mensuales sobre las actividades realizadas en los escenarios deportivos tanto deportivas como de conservación indicando sus recomendaciones de mejora y proyectos a ejecutar.
7. Informar sobre cualquier irregularidad de cualquier tipo que suceda dentro de las instalaciones de los escenarios deportivos.
8. Supervisar el cumplimiento de los protocolos de bioseguridad durante el desarrollo de las actividades (entrenamientos, torneos y eventos) autorizados a realizar dentro de las instalaciones de los escenarios Deportivos.
9. Realizar de manera regular reuniones con las comunidades de las diferentes localidades para estrechar los lazos de amistad entres IDER-COMUNIDADES con el fin de forma articulada mejorar la infraestructura deportiva para beneficio de la comunidad.
10. Supervisar y desarrollar los planes de mantenimiento a ejecutar con las cuadrillas tendientes a mejorar y conservar la infraestructura deportiva de los escenarios en las diferentes localidades de la ciudad de Cartagena.
11. Apoyar en la supervisión contractual al Asesor de Infraestructura en los casos así requeridos, de acuerdo con la experiencia del contratista.
12. Asistir a las reuniones que sean citadas por el supervisor contractual.
13. Las demás actividades requeridas por el supervisor del contrato, en el marco del objeto contratado</t>
  </si>
  <si>
    <t>https://community.secop.gov.co/Public/Tendering/OpportunityDetail/Index?noticeUID=CO1.NTC.3784821&amp;isFromPublicArea=True&amp;isModal=true&amp;asPopupView=true</t>
  </si>
  <si>
    <t>CPS-IDER-097-2023</t>
  </si>
  <si>
    <t>BERNARDO  DE ARCO GUERRERO</t>
  </si>
  <si>
    <t>1143339368-1</t>
  </si>
  <si>
    <t>Prestación de Servicios Profesionales como contador para brindar asesoría técnica al Instituto Distrital de Deporte y Recreación- IDER en el marco de la ejecución del proyecto Consolidación del Sistema Deportivo Distrital mediante una estrategia de estímulos y/o apoyos a las organizaciones deportivas y deportistas de altos logros.</t>
  </si>
  <si>
    <t>90</t>
  </si>
  <si>
    <t>CONTRATO: EL IDER pagará al CONTRATISTA el valor del contrato, mediante once (11) pagos iguales por valor de DOS MILLONES QUINIENTOS TENTA Y CINCO MIL PESOS M/CTE ($2.575.000,00),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</si>
  <si>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contable y acompañamiento al área de Deporte de IDER, en la atención de los asuntos que se desprendan del cumplimiento de las actividades propias del proyecto “Consolidación del Sistema Deportivo Distrital Mediante una Estrategia de Estímulos y/o Apoyos a las Organizaciones Deportivas y Deportistas de Altos Logros”.
2. Realizar la revisión contable y balance financiero de los contratos suscritos para la ejecución del proyecto con el fin de estructurar su etapa post contractual con la liquidación del contrato y cierre del expediente.
3. Responder las solicitudes, quejas, reclamos y peticiones que reciba el IDER en el marco del proyecto “Consolidación del Sistema Deportivo Distrital Mediante una Estrategia de Estímulos y/o Apoyos a las Organizaciones Deportivas y Deportistas de Altos Logros” relacionado con liquidación de contratos.
4. Las demás actividades requeridas por el supervisor del contrato, en el marco del objeto contratado.</t>
  </si>
  <si>
    <t>https://community.secop.gov.co/Public/Tendering/OpportunityDetail/Index?noticeUID=CO1.NTC.3784831&amp;isFromPublicArea=True&amp;isModal=true&amp;asPopupView=true</t>
  </si>
  <si>
    <t>CPS-IDER-098-2023</t>
  </si>
  <si>
    <t>91</t>
  </si>
  <si>
    <t>EL IDER pagará al CONTRATISTA el valor del contrato, mediante diez (10) cuotas de igual valor por la suma de TRES MILLONES NOVENTA MIL PESOS MCTE ($ 3.090.000,00),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</si>
  <si>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Fungir como monitor de Deporte Asociado, mediante el apoyo al desarrollo de las actividades descritas en el proyecto.
2. Apoyar al área de Deporte en la ejecución de las actividades necesarias para llevar a cabo la implementación de los diferentes niveles del proyecto; esto es: Iniciación deportiva; formación deportiva; énfasis deportivo y perfeccionamiento deportivo.
3. Brindar asistencia y apoyar en el proceso de sistematización de la vinculación de los niñas, niñas y adolescentes a la escuela de formación deportiva.
4. Brindar apoyo en la organización de los diferentes encuentros que se desarrollen en el marco del proyecto, en los cuales participen la participación de los niños, niñas y adolescentes pertenecientes a la Escuela de Formación Deportiva.
5. Las demás actividades requeridas por el supervisor del contrato, en el marco del objeto contratado.</t>
  </si>
  <si>
    <t>https://community.secop.gov.co/Public/Tendering/OpportunityDetail/Index?noticeUID=CO1.NTC.3784667&amp;isFromPublicArea=True&amp;isModal=true&amp;asPopupView=true</t>
  </si>
  <si>
    <t>CPS-IDER-099-2023</t>
  </si>
  <si>
    <t>Prestación de servicios al área de Deporte del Instituto Distrital de Deporte y Recreación - IDER, como Monitor Juegos Corregimentales del proyecto Integración Comunitaria a través del Deporte como Herramienta para la inclusión Social desde los diferentes enfoques Poblacionales.</t>
  </si>
  <si>
    <t>92</t>
  </si>
  <si>
    <t>EL IDER pagará al CONTRATISTA el valor del contrato mediante diez (10) cuotas de igual valor por la suma de DOS MILLONES SETECIENTOS OCHENTA Y SEIS MIL QUINIENTOS SESENTA Y DOS PESOS MCTE ($ 2.786.562.00)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</si>
  <si>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al área de Deporte, como Monitor Juegos Corregimentales en el marco del proyecto, realizando campañas en donde se estimulen valores ciudadanos durante el desarrollo de las competencias.
2. Brindar asistencia técnica y operativa a las mesas de trabajo y reuniones grupales con la comunidad para la socialización de las diferentes estrategias a realizar durante el año sobre deporte social.
3. Apoyar con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Monitorear la realización del torneo de los juegos corregimentales.
6. Apoyar al área de Deporte del IDER en la logística para contar con los elementos necesarios para el desarrollo del torneo de juegos corregimentales.
7. Las demás actividades requeridas por el supervisor del contrato, en el marco del objeto contratado.</t>
  </si>
  <si>
    <t>https://community.secop.gov.co/Public/Tendering/OpportunityDetail/Index?noticeUID=CO1.NTC.3785045&amp;isFromPublicArea=True&amp;isModal=true&amp;asPopupView=true</t>
  </si>
  <si>
    <t>CPS-IDER-100-2023</t>
  </si>
  <si>
    <t>SARA MARIA HERNANDEZ DE JULIO</t>
  </si>
  <si>
    <t>41608605</t>
  </si>
  <si>
    <t>93</t>
  </si>
  <si>
    <t>1. Apoyar en las actividades, logísticas y operativas para la conservación, mantenimiento y mejoramiento de los escenarios deportivos administrados por el IDER. 2. Intervenir de manera preventiva, correctiva, programada y predictiva los escenarios deportivos. 3. Asistir a las reuniones que sean citadas por el supervisor contractual. 4. Las demás actividades requeridas por el supervisor del contrato, en el marco del objeto contratado.</t>
  </si>
  <si>
    <t>https://community.secop.gov.co/Public/Tendering/OpportunityDetail/Index?noticeUID=CO1.NTC.3784796&amp;isFromPublicArea=True&amp;isModal=true&amp;asPopupView=true</t>
  </si>
  <si>
    <t>CPS-IDER-101-2023</t>
  </si>
  <si>
    <t>ALFREDO  PAJARO GAVIRIA</t>
  </si>
  <si>
    <t>9078480</t>
  </si>
  <si>
    <t>94</t>
  </si>
  <si>
    <t>https://community.secop.gov.co/Public/Tendering/OpportunityDetail/Index?noticeUID=CO1.NTC.3785541&amp;isFromPublicArea=True&amp;isModal=true&amp;asPopupView=true</t>
  </si>
  <si>
    <t>CPS-IDER-102-2023</t>
  </si>
  <si>
    <t>BEDER JUNIOR CHALABE HOYOS</t>
  </si>
  <si>
    <t xml:space="preserve">1047434416     </t>
  </si>
  <si>
    <t>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 de la ciudad como estrategia de preservación del patrimonio material del Distrito de Cartagena de Indias.</t>
  </si>
  <si>
    <t>95</t>
  </si>
  <si>
    <t>FORMA DE PAGO DEL CONTRATO: EL IDER pagará al CONTRATISTA el valor del contrato mediante once (11) pagos iguales por valor de DOS MILLONES SEISCIENTOS VEINTISEIS MIL QUINIENTOS PESOS M/CTE ($2.626.500),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</si>
  <si>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Revisar y verificar el funcionamiento de los escenarios deportivos a su cargo. 2. Realizar actividades de revisión para garantizar el correcto uso y disfrute de los escenarios por parte de la comunidad. 3. Apoya con la administración del uso y préstamo de los escenarios a la comunidad. 4. Presentar informes de manera oportuna al personal encargado del sistema de mantenimiento de escenarios deportivos sobre las necesidades detectadas de mantenimiento estético y/o higiénico de las instalaciones. 5. Informar sobre cualquier irregularidad de cualquier tipo que suceda dentro de las instalaciones. 6. Ejecutar las actividades de conservación de los escenarios para dar cumplimiento del plan de mantenimiento general del IDER. 7. Asistir a las reuniones que sean citadas por el supervisor contractual. 8. Las demás</t>
  </si>
  <si>
    <t>https://community.secop.gov.co/Public/Tendering/OpportunityDetail/Index?noticeUID=CO1.NTC.3786127&amp;isFromPublicArea=True&amp;isModal=true&amp;asPopupView=true</t>
  </si>
  <si>
    <t>CPS-IDER-103-2023</t>
  </si>
  <si>
    <t>ANGELA PATRICIA MULETT BARRIOS</t>
  </si>
  <si>
    <t>22785981</t>
  </si>
  <si>
    <t>Prestación de servicios Profesionales al área de Recreación del Instituto Distrital de Deporte y Recreación - IDER, como comunicador social dentro del marco proyecto denominada Recreacion Comunitaria y Aprovechamiento del tiempo libre, como mecanismo de cohesion e Integracion social en el Distrito de Cartagena de Indias</t>
  </si>
  <si>
    <t>14, 15</t>
  </si>
  <si>
    <t>96, 97</t>
  </si>
  <si>
    <t>EL IDER pagará al CONTRATISTA el valor del contrato mediante Once (11) cuotas de igual valor por la suma de TRES MILLONES SEISCIENTOS SETENTA Y SIETE MIL CIEN MCTE ($3.677.100)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</si>
  <si>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apoyo y acompañamiento como comunicador social en la difusión de las actividades del proyecto del IDER denominado recreación comunitaria y aprovechamiento del tiempo libre, como mecanismo de cohesión e integración social en el distrito de Cartagena de indias.
2) divulgar las acciones de los deportistas y organizaciones deportivas.
3) asesorar al área de deporte en el fomento y recreación en temas comunicacionales y prensa.
4) asesorar en las relaciones con los medios de prensa de la ciudad de Cartagena en relación de las comunicaciones del IDER en virtud del proyecto “consolidación del sistema deportivo distrital mediante una estrategia de estímulos y/o apoyos a las organizaciones deportivas y deportistas de altos logros”.
5) asesorar en el diseño de las estrategias de medios y redes sociales para promocionar y dar a conocer el proyecto denominada Recreación Comunitaria y Aprovechamiento del tiempo libre, como mecanismo de cohesión e integración social en el Distrito de Cartagena de Indias.
6) cumplir las demás actividades que le sean designadas dentro del marco del objeto contractual.
7) velar por el correcto uso de los instrumentos y equipos que se utilicen para las actividades propias de comunicaciones y difusión propias del IDER.
8) revisar el contenido de piezas, comunicados e información institucional que se encuentren conforme a la constitución y la ley y no vulnere ningún derecho constitucional.</t>
  </si>
  <si>
    <t>https://community.secop.gov.co/Public/Tendering/OpportunityDetail/Index?noticeUID=CO1.NTC.3786270&amp;isFromPublicArea=True&amp;isModal=true&amp;asPopupView=true</t>
  </si>
  <si>
    <t>CPS-IDER-104-2023</t>
  </si>
  <si>
    <t>DUSTING  BARRIOS JARAMILLO</t>
  </si>
  <si>
    <t xml:space="preserve">8854376        </t>
  </si>
  <si>
    <t>98</t>
  </si>
  <si>
    <t>https://community.secop.gov.co/Public/Tendering/OpportunityDetail/Index?noticeUID=CO1.NTC.3786533&amp;isFromPublicArea=True&amp;isModal=true&amp;asPopupView=true</t>
  </si>
  <si>
    <t>CPS-IDER-105-2023</t>
  </si>
  <si>
    <t>MARIA FERNANDA MOYA</t>
  </si>
  <si>
    <t>1128047935-1</t>
  </si>
  <si>
    <t xml:space="preserve">Prestación de servicios profesionales para brindar asesoría y acompañamiento a los procesos comunicacionales del Instituto Distrital de Deporte y Recreación-IDER como diseñadora gráfica, dentro del marco del proyecto MEJORAMIENTO DE LOS ESTILOS DE VIDA MEDIANTE LA PROMOCIÓN MASIVA DE UNA VIDA ACTIVA DE LA CIUDADANÍA EN EL DISTRITO DE CARTAGENA”.
</t>
  </si>
  <si>
    <t>12, 13</t>
  </si>
  <si>
    <t>99, 100</t>
  </si>
  <si>
    <t xml:space="preserve">EL IDER pagará al CONTRATISTA el valor del contrato
mediante Once (11) cuotas de igual valor por la suma de TRES MILLONES 
NOVECIENTOS NOVENTA Y DOS MIL DOSCIENTOS OCHENTA PESOS 
MCTE ($3.992.280)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</si>
  <si>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Brindar asesoría y acompañamiento en la difusión de las actividades del proyecto.
2. Asesorar en el diseño de las estrategias de medios y redes sociales para promocionar 
y dar a conocer el proyecto.
3. Revisar el contenido de piezas, comunicados e información institucional que se 
encuentren conforme a la constitución y la ley y no vulnere ningún derecho 
constitucional.
4. Presentar informes de manera oportuna sobre la ejecución de las actividades, previa 
solicitud del supervisor contractual.
5. Brindar apoyo técnico para la estructuración de las necesidades de contenido 
comunicacional que se llegaren a contratar para ejecutar las actividades del proyecto.6. 
Custodiar, almacenar la información, documentos, presentaciones, archivos en físico y 
en digital desarrollados durante la ejecución de este contrato que garantice su cuidado 
y entrega al final de este a la Dirección General.
7. Asegurar y promover el manejo confidencial de la información del Instituto.
8. Respetar los derechos de autor y hacer las referencias bibliográficas y citación de 
fuentes que correspondan.
9. Promover la implementación y uso del manual de procesos y procedimientos del 
Instituto como garantía de eficiencia y calidad.
10. Promover la implementación del Modelo Integrado de Planeación y Gestión MIPG 
para difundir procesos de transparencia, calidad y eficiencia.
11. Las demás actividades requeridas por el supervisor del contrato, en el marco del 
objeto contratado</t>
  </si>
  <si>
    <t>https://community.secop.gov.co/Public/Tendering/OpportunityDetail/Index?noticeUID=CO1.NTC.3787683&amp;isFromPublicArea=True&amp;isModal=true&amp;asPopupView=true</t>
  </si>
  <si>
    <t>CPS-IDER-106-2023</t>
  </si>
  <si>
    <t>EDGARDO  ZUÑIGA ALCALA</t>
  </si>
  <si>
    <t>73572111-9</t>
  </si>
  <si>
    <t>101</t>
  </si>
  <si>
    <t>https://community.secop.gov.co/Public/Tendering/OpportunityDetail/Index?noticeUID=CO1.NTC.3786583&amp;isFromPublicArea=True&amp;isModal=true&amp;asPopupView=true</t>
  </si>
  <si>
    <t>CPS-IDER-107-2023</t>
  </si>
  <si>
    <t>GUSTAVO ENRIQUE RAMIREZ LEAL</t>
  </si>
  <si>
    <t xml:space="preserve">73078383       </t>
  </si>
  <si>
    <t>102</t>
  </si>
  <si>
    <t>https://community.secop.gov.co/Public/Tendering/OpportunityDetail/Index?noticeUID=CO1.NTC.3787144&amp;isFromPublicArea=True&amp;isModal=true&amp;asPopupView=true</t>
  </si>
  <si>
    <t>CPS-IDER-108-2023</t>
  </si>
  <si>
    <t>JAVIER ANTONIO GAMARRA CAMARGO</t>
  </si>
  <si>
    <t>73551594-2</t>
  </si>
  <si>
    <t>103</t>
  </si>
  <si>
    <t>https://community.secop.gov.co/Public/Tendering/OpportunityDetail/Index?noticeUID=CO1.NTC.3787411&amp;isFromPublicArea=True&amp;isModal=true&amp;asPopupView=true</t>
  </si>
  <si>
    <t>CPS-IDER-109-2023</t>
  </si>
  <si>
    <t>JORGE LUIS CHICO FIGUEROA</t>
  </si>
  <si>
    <t>1047441265-9</t>
  </si>
  <si>
    <t>104</t>
  </si>
  <si>
    <t>https://community.secop.gov.co/Public/Tendering/OpportunityDetail/Index?noticeUID=CO1.NTC.3787576&amp;isFromPublicArea=True&amp;isModal=true&amp;asPopupView=true</t>
  </si>
  <si>
    <t>CPS-IDER-110-2023</t>
  </si>
  <si>
    <t>LUIS MIGUEL CALVO GONZALEZ</t>
  </si>
  <si>
    <t xml:space="preserve">9048211        </t>
  </si>
  <si>
    <t>105</t>
  </si>
  <si>
    <t>https://community.secop.gov.co/Public/Tendering/OpportunityDetail/Index?noticeUID=CO1.NTC.3787704&amp;isFromPublicArea=True&amp;isModal=true&amp;asPopupView=true</t>
  </si>
  <si>
    <t>CPS-IDER-111-2023</t>
  </si>
  <si>
    <t>MANUEL ESTEBAN MIRANDA AGAMEZ</t>
  </si>
  <si>
    <t>73106225-2</t>
  </si>
  <si>
    <t>106</t>
  </si>
  <si>
    <t>https://community.secop.gov.co/Public/Tendering/OpportunityDetail/Index?noticeUID=CO1.NTC.3787396&amp;isFromPublicArea=True&amp;isModal=true&amp;asPopupView=true</t>
  </si>
  <si>
    <t>CPS-IDER-112-2023</t>
  </si>
  <si>
    <t>MAURO ENRIQUE BURGOS MARTINEZ</t>
  </si>
  <si>
    <t>1047381649-5</t>
  </si>
  <si>
    <t>Prestación de servicios profesionales para brindar asesoría y acompañamiento a los procesos comunicacionales del Instituto Distrital de Deporte y Recreación-IDER para la divulgación de las actividades realizadas en el marco del proyecto “CONSOLIDACIÓN DEL SISTEMA DEPORTIVO DISTRITAL MEDIANTE UNA ESTRATEGIA DE ESTÍMULOS Y/O APOYOS A LAS ORGANIZACIONES DEPORTIVAS Y DEPORTISTAS DE ALTOS LOGROS</t>
  </si>
  <si>
    <t>107</t>
  </si>
  <si>
    <t>EL IDER pagará al CONTRATISTA el valor del contrato, mediante once (11) cuotas de igual valor por la suma de TRES MILLONES QUINIENTOS MIL PESOS MCTE ($ 3.500.000,00),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</si>
  <si>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y acompañamiento en la difusión de las actividades del proyecto.
2. Asesorar en el diseño de las estrategias de medios y redes sociales para promocionar y dar a conocer el proyecto.3. Revisar el contenido de piezas, comunicados e información institucional que se encuentren conforme a la constitución y la ley y no vulnere ningún derecho constitucional.
4. Presentar informes de manera oportuna sobre la ejecución de las actividades, previa solicitud del supervisor contractual.
5. Custodiar, almacenar la información, documentos, presentaciones, archivos en físico y en digital desarrollados durante la ejecución de este contrato que garantice su cuidado y entrega al final de este a la Dirección General.
6. Asegurar y promover el manejo confidencial de la información del Instituto.
7. Respetar los derechos de autor y hacer las referencias bibliográficas y citación de fuentes que correspondan.
8. Promover la implementación y uso del manual de procesos y procedimientos del Instituto como garantía de eficiencia y calidad.
9. Promover la implementación del Modelo Integrado de Planeación y Gestión MIPG para difundir procesos de transparencia, calidad y eficiencia.
10. Las demás actividades requeridas por el supervisor del contrato, en el marco del objeto contratado.</t>
  </si>
  <si>
    <t>https://community.secop.gov.co/Public/Tendering/OpportunityDetail/Index?noticeUID=CO1.NTC.3789432&amp;isFromPublicArea=True&amp;isModal=true&amp;asPopupView=true</t>
  </si>
  <si>
    <t>CPS-IDER-113-2023</t>
  </si>
  <si>
    <t>Prestación de servicios de apoyo a la gestión al área de Deporte del Instituto Distrital de Deporte y Recreación - IDER en el marco del proyecto Fortalecimiento del deporte estudiantil mediante la implementación de los Juegos Intercolegiados y universitarios en el Distrito de Cartagena de Indias.</t>
  </si>
  <si>
    <t>108</t>
  </si>
  <si>
    <t>EL IDER pagará al CONTRATISTA el valor del contrato mediante once (11) cuotas de igual valor por la suma de TRES MILLONES SEISCIENTOS SETENTA Y SIETE MIL CIEN PESOS MCTE ($3.677.100,00)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</si>
  <si>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asistencia técnica y operativa en las actividades a desarrollar en el marco de las campañas de socialización y difusión de la estrategia "juegos Intercolegiados" con las Instituciones Educativas.
2. Brindar asistencia en el proceso de inscripción de las Instituciones Educativas en los juegos Intercolegiados.
3. Apoyar al área de Deporte del IDER en el proceso de socialización y desarrollo de los juegos interuniversitarios.
4. Divulgar el calendario deportivo distrital de los juegos Intercolegiados, una vez este se encuentre definido por el IDER.
5. Apoyar al área de Deporte en la logística para las jornadas de inscripción de los equipos de las Instituciones Educativas que competirán en los juegos Intercolegiados.
6. Las demás actividades requeridas por el supervisor del contrato, en el marco del objeto contratado.</t>
  </si>
  <si>
    <t>https://community.secop.gov.co/Public/Tendering/OpportunityDetail/Index?noticeUID=CO1.NTC.3789767&amp;isFromPublicArea=True&amp;isModal=true&amp;asPopupView=true</t>
  </si>
  <si>
    <t>CPS-IDER-114-2023</t>
  </si>
  <si>
    <t>19-01-2023</t>
  </si>
  <si>
    <t>DARTING STILL ACEVEDO CASTRO</t>
  </si>
  <si>
    <t>73560376-1</t>
  </si>
  <si>
    <t>Prestación de servicios Profesionales como Ingeniero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</si>
  <si>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1. Brindar apoyo en diseño y estructuración de proyectos desde sus competencias. 2. Realizar inspección ocular en los diferentes proyectos se adelanten por la oficina de infraestructura en el marco del proyecto. 3. Apoyar con las actividades necesarias para el mantenimiento escenarios especialmente en los aspectos topográficos que se requieran. 4. Emitir conceptos técnicos sobre el estado de los escenarios. 5. Apoyar en la evaluación técnica de los diferentes procesos contractuales provenientes de la oficina de infraestructura en el marco del proyecto. 6. Asistir a las reuniones que sean citadas por el supervisor contractual. 7. Brindar apoyo en la supervisión contractual al Asesor de Infraestructura en los casos que así lo requiera, de acuerdo con las competencias del contratista. 8. Las demás actividades requeridas por el supervisor del contrato, en el marco del objeto contratado.</t>
  </si>
  <si>
    <t>https://community.secop.gov.co/Public/Tendering/OpportunityDetail/Index?noticeUID=CO1.NTC.3793803&amp;isFromPublicArea=True&amp;isModal=true&amp;asPopupView=true</t>
  </si>
  <si>
    <t>CPS-IDER-115-2023</t>
  </si>
  <si>
    <t>FELIPE BENICIO QUEJADA AREVALO</t>
  </si>
  <si>
    <t xml:space="preserve">73100134       </t>
  </si>
  <si>
    <t>181</t>
  </si>
  <si>
    <t>https://community.secop.gov.co/Public/Tendering/OpportunityDetail/Index?noticeUID=CO1.NTC.3793742&amp;isFromPublicArea=True&amp;isModal=true&amp;asPopupView=true</t>
  </si>
  <si>
    <t>CPS-IDER-116-2023</t>
  </si>
  <si>
    <t>NESTOR ACOSTA DIAZ</t>
  </si>
  <si>
    <t>73124462-8</t>
  </si>
  <si>
    <t>182</t>
  </si>
  <si>
    <t>1. Apoyar en las actividades, logísticas y operativas para la conservación, mantenimiento y mejoramiento de los escenarios deportivos administrados por el IDER. 2. Intervenir de manera preventiva, correctiva, programada y predictiva los escenarios deportivos. 3. Asistir a las reuniones que sean citadas por el supervisor contractual. 4. Las demás actividades requeridas por el supervisor del contrato, en el marco del objeto contratado</t>
  </si>
  <si>
    <t>https://community.secop.gov.co/Public/Tendering/OpportunityDetail/Index?noticeUID=CO1.NTC.3793696&amp;isFromPublicArea=True&amp;isModal=true&amp;asPopupView=true</t>
  </si>
  <si>
    <t>CPS-IDER-117-2023</t>
  </si>
  <si>
    <t>MILAGRO  MARTINEZ ORTEGA</t>
  </si>
  <si>
    <t>45499314</t>
  </si>
  <si>
    <t>183</t>
  </si>
  <si>
    <t>https://community.secop.gov.co/Public/Tendering/OpportunityDetail/Index?noticeUID=CO1.NTC.3794010&amp;isFromPublicArea=True&amp;isModal=true&amp;asPopupView=true</t>
  </si>
  <si>
    <t>CPS-IDER-118-2023</t>
  </si>
  <si>
    <t>MARIA DEL CARMEN DALMAUX MEJIA</t>
  </si>
  <si>
    <t>45533815-7</t>
  </si>
  <si>
    <t>184</t>
  </si>
  <si>
    <t>https://community.secop.gov.co/Public/Tendering/OpportunityDetail/Index?noticeUID=CO1.NTC.3794021&amp;isFromPublicArea=True&amp;isModal=true&amp;asPopupView=true</t>
  </si>
  <si>
    <t>CPS-IDER-119-2023</t>
  </si>
  <si>
    <t>LUCIA AMELIA TEHERAN VALDES</t>
  </si>
  <si>
    <t>39412884</t>
  </si>
  <si>
    <t>185</t>
  </si>
  <si>
    <t>https://community.secop.gov.co/Public/Tendering/OpportunityDetail/Index?noticeUID=CO1.NTC.3793942&amp;isFromPublicArea=True&amp;isModal=true&amp;asPopupView=true</t>
  </si>
  <si>
    <t>CPS-IDER-120-2023</t>
  </si>
  <si>
    <t>JUAN  SALAS MOSQUERA</t>
  </si>
  <si>
    <t>11789341</t>
  </si>
  <si>
    <t>https://community.secop.gov.co/Public/Tendering/OpportunityDetail/Index?noticeUID=CO1.NTC.3793944&amp;isFromPublicArea=True&amp;isModal=true&amp;asPopupView=true</t>
  </si>
  <si>
    <t>CPS-IDER-121-2023</t>
  </si>
  <si>
    <t>EDUARDO CARLOS PEREIRA MONTERO</t>
  </si>
  <si>
    <t>1044913734-7</t>
  </si>
  <si>
    <t>Prestación de Servicios Profesionales como abogado para brindar asesoría jurídica al Instituto Distrital de Deporte y Recreación- IDER en el marco de la ejecución del proyecto Consolidación del Sistema Deportivo Distrital mediante una estrategia de estímulos y/o apoyos a las organizaciones deportivas y deportistas de altos logros.</t>
  </si>
  <si>
    <t>187</t>
  </si>
  <si>
    <t>EL IDER pagará al CONTRATISTA el valor del contrato mediante once (11) cuotas iguales por valor de TRES MILLONES CIENTO CINCUENTA Y UN MIL PESOS M/CTE ($3.151.800,00),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</si>
  <si>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Participar, a través de asesoría jurídica y acompañamiento al área de Deporte de IDER, en la atención de los asuntos de tipo jurídico que se desprendan del cumplimiento de las actividades propias del proyecto “Consolidación del Sistema Deportivo Distrital Mediante una Estrategia de Estímulos y/o Apoyos a las Organizaciones Deportivas y Deportistas de Altos Logros”. 2. Proyectar las respuestas a las peticiones, quejas, reclamos, sugerencias y denuncias que reciba el IDER en el marco del proyecto “Consolidación del Sistema Deportivo Distrital Mediante una Estrategia de Estímulos y/o Apoyos a las Organizaciones Deportivas y Deportistas de Altos Logros”. 3. Proyectar las resoluciones necesarias para el reconocimiento de Clubes Deportivos y/o para la renovación de reconocimiento a los mismos, entre otras requeridas por el proyecto. 4. Las demás actividades requeridas por el supervisor del contrato, en el marco del objeto contratado.</t>
  </si>
  <si>
    <t>https://community.secop.gov.co/Public/Tendering/OpportunityDetail/Index?noticeUID=CO1.NTC.3793947&amp;isFromPublicArea=True&amp;isModal=true&amp;asPopupView=true</t>
  </si>
  <si>
    <t>CPS-IDER-122-2023</t>
  </si>
  <si>
    <t>KATIA OCELIA GARCIA BONFANTE</t>
  </si>
  <si>
    <t>33104701-2</t>
  </si>
  <si>
    <t>Prestación de servicios Profesionales como Arquitecto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</si>
  <si>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1. Brindar apoyo en diseño y estructuración de proyectos desde sus competencias. 2. Realizar inspección ocular en los diferentes proyectos se adelanten por la oficina de infraestructura en el marco del proyecto. 3. Apoyar con las actividades necesarias para el mantenimiento escenarios especialmente en los aspectos de diseño estructural que se requieran. 4. Emitir conceptos técnicos sobre el estado de los escenarios. 5. Apoyar en la evaluación técnica de los diferentes procesos contractuales provenientes de la oficina de infraestructura en el marco del proyecto. 6. Asistir a las reuniones que sean citadas por el supervisor contractual. 7. Brindar apoyo en la supervisión contractual al Asesor de Infraestructura en los casos que así lo requiera, de acuerdo con las competencias del contratista. 8. Las demás actividades requeridas por el supervisor del contrato, en el marco del objeto contratado.</t>
  </si>
  <si>
    <t>https://community.secop.gov.co/Public/Tendering/OpportunityDetail/Index?noticeUID=CO1.NTC.3793960&amp;isFromPublicArea=True&amp;isModal=true&amp;asPopupView=true</t>
  </si>
  <si>
    <t>CPS-IDER-123-2023</t>
  </si>
  <si>
    <t>EFRAIM DE JESUS GUERRA MALO</t>
  </si>
  <si>
    <t>8850827-1</t>
  </si>
  <si>
    <t>189</t>
  </si>
  <si>
    <t>1. Brindar apoyo en diseño y estructuración de proyectos desde sus competencias. 2. Realizar inspección ocular en los diferentes proyectos se adelanten por la oficina de infraestructura en el marco del proyecto. 3. Apoyar con las actividades necesarias para el mantenimiento escenarios especialmente en el diseño eléctrico que se requiera. 4. Emitir conceptos técnicos sobre el estado de los escenarios. 5. Apoyar en la evaluación técnica de los diferentes procesos contractuales provenientes de la oficina de infraestructura en el marco del proyecto. 6. Asistir a las reuniones que sean citadas por el supervisor contractual. 7. Brindar apoyo en la supervisión contractual al Asesor de Infraestructura en los casos que así lo requiera, de acuerdo con las competencias del contratista. 8. Las demás actividades requeridas por el supervisor del contrato, en el marco del objeto contratado.</t>
  </si>
  <si>
    <t>https://community.secop.gov.co/Public/Tendering/OpportunityDetail/Index?noticeUID=CO1.NTC.3793961&amp;isFromPublicArea=True&amp;isModal=true&amp;asPopupView=true</t>
  </si>
  <si>
    <t>CPS-IDER-124-2023</t>
  </si>
  <si>
    <t>JUAN CARLOS CARDENAS VELASQUEZ</t>
  </si>
  <si>
    <t>73142083-6</t>
  </si>
  <si>
    <t>Prestación de Servicios Profesionales como Contador para brindar asesoría en los asuntos jurídicos del Instituto Distrital de Deporte y Recreación- IDER, en la Oficina de Control Interno</t>
  </si>
  <si>
    <t>CONTROL INTERNO</t>
  </si>
  <si>
    <t>Adriana Mendoza Tous</t>
  </si>
  <si>
    <t>EL IDER pagará al CONTRATISTA el valor del contrato mediante 4 pagos iguales por valor de TRES MILLONES SEISCIENTOS CINCO MIL PESOS M/CTE ($3.605.000)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</si>
  <si>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y acompañamiento contable en las actividades de la Oficina de Control Interno, de conformidad con lo delegado por el supervisor contratcual.
2. Asesorar en procesos de mediación y evaluación de las diferentes áreas o dependencias del IDER.
3. Asesorar en el seguimiento de los indicadores de desempeño y la elaboración de los informes de gestión de la Oficina de Control Interno.
4. Asesorar en la elaboración del informe de PQRS y el informe de Convenios.
5. Asesorar en la ejecución del Plan anual de auditoría Interna realizando las visitas a cada dependencia del IDER.
6. Las demás actividades requeridas por el supervisor del contrato, en el marco del objeto contratado</t>
  </si>
  <si>
    <t>https://community.secop.gov.co/Public/Tendering/OpportunityDetail/Index?noticeUID=CO1.NTC.3794721&amp;isFromPublicArea=True&amp;isModal=true&amp;asPopupView=true</t>
  </si>
  <si>
    <t>CPS-IDER-125-2023</t>
  </si>
  <si>
    <t>FREDY ANTONIO BUELVAS SOLANO</t>
  </si>
  <si>
    <t xml:space="preserve">73089843       </t>
  </si>
  <si>
    <t>Prestación de Servicios Profesionales como Administrador para brindar asesoría en los asuntos jurídicos del Instituto Distrital de Deporte y Recreación- IDER, en la Oficina de Control Interno.</t>
  </si>
  <si>
    <t>191</t>
  </si>
  <si>
    <t>1. Realizar acompañamiento en los procesos de auditorías al Profesional de Control Interno.
2. Emitir los conceptos solicitados por el Profesional Universitario del Área del área al finalizar las auditorías encargadas.
3. Revisión de documentos que ingresen a la oficina de Control Interno para procesos de auditorías.
4. Apoyar en la elaboración de informes de auditorías requeridos por los distintos organismos de control.
5. Apoyo en la elaboración de procesos para el desarrollo de actividades misionales del IDER.
6. Apoyo en la revisión de documentos y soportes de contenidos financieros que ingresen al área Jurídica para elaboración de contratos.7. Realización de otras actividades delegados por el supervisor del contrato en el marco del objeto contratado.
8. Las demás actividades requeridas por el supervisor del contrato, en el marco del objeto contratado.</t>
  </si>
  <si>
    <t>https://community.secop.gov.co/Public/Tendering/OpportunityDetail/Index?noticeUID=CO1.NTC.3794545&amp;isFromPublicArea=True&amp;isModal=true&amp;asPopupView=true</t>
  </si>
  <si>
    <t>CPS-IDER-126-2023</t>
  </si>
  <si>
    <t>KEVIN  GARRIDO RUIZ</t>
  </si>
  <si>
    <t>1002202750-1</t>
  </si>
  <si>
    <t xml:space="preserve">Prestación de servicios de apoyo a la gestión para apoyar al manejo del programa de inventario de la oficina de Almacén el Instituto Distrital de Deporte y Recreación - IDER
</t>
  </si>
  <si>
    <t>192</t>
  </si>
  <si>
    <t>EL IDER pagará al CONTRATISTA el valor del contrato mediante 4 cuotas de igual valor por la suma de DOS MILLONES TRESCIENTOS ONCE MIL TRESCIENTOS VEINTE PESOS M/CTE ($2.311.320)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</si>
  <si>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el manejo del programa de inventario de la oficina de Almacén.
2. Apoyar en la recepción y clasificación de implementos deportivos, elementos de
aseo, papelería y útiles de la oficina de Almacén.
3. Suministrar elementos que le sean requeridos por el personal autorizado del
IDER.
4. Asistir a reuniones programadas por el personal encargado el área de Almacén.
5. Las demás actividades requeridas por el supervisor del contrato, en el marco
del objeto contratado.</t>
  </si>
  <si>
    <t>https://community.secop.gov.co/Public/Tendering/OpportunityDetail/Index?noticeUID=CO1.NTC.3794925&amp;isFromPublicArea=True&amp;isModal=true&amp;asPopupView=true</t>
  </si>
  <si>
    <t>CPS-IDER-127-2023</t>
  </si>
  <si>
    <t>IRMA YOLANDA BUENDIA MORENO</t>
  </si>
  <si>
    <t xml:space="preserve">33156000       </t>
  </si>
  <si>
    <t>Prestación de servicios de apoyo a la gestión para apoyar el manejo del programa de inventario de la oficina de Almacén el Instituto Distrital de Deporte y Recreación - IDER</t>
  </si>
  <si>
    <t>193</t>
  </si>
  <si>
    <t>1. Apoyar en la recepción y radicación de documentos inherentes a la Oficina de Almacén General del Instituto Distrital de Deporte y Recreación -IDER.
2. Velar por la conservación de la documentación correspondiente a la Oficina de Almacén General del Instituto Distrital de Deportes y Recreación-IDER.
3. Apoyar en la elaboración y digitación de oficios y documentos inherentes a la Oficina de Almacén General del Instituto Distrital de Deporte y Recreación – IDER.
4. Las demás actividades requeridas por el supervisor del contrato, en el marco del objeto contratado</t>
  </si>
  <si>
    <t>https://community.secop.gov.co/Public/Tendering/OpportunityDetail/Index?noticeUID=CO1.NTC.3794960&amp;isFromPublicArea=True&amp;isModal=true&amp;asPopupView=true</t>
  </si>
  <si>
    <t>CPS-IDER-128-2023</t>
  </si>
  <si>
    <t>RAFAEL ENRIQUE MURILLO GUARDO</t>
  </si>
  <si>
    <t>19592011</t>
  </si>
  <si>
    <t>194</t>
  </si>
  <si>
    <t>https://community.secop.gov.co/Public/Tendering/OpportunityDetail/Index?noticeUID=CO1.NTC.3794954&amp;isFromPublicArea=True&amp;isModal=False</t>
  </si>
  <si>
    <t>CPS-IDER-129-2023</t>
  </si>
  <si>
    <t>CLAUDIA  LEON MORENO</t>
  </si>
  <si>
    <t>45764505-1</t>
  </si>
  <si>
    <t>195</t>
  </si>
  <si>
    <t>EL IDER pagará al CONTRATISTA el valor del contrato mediante 4 pagos iguales por valor de TRES MILLONES SEISCIENTOS CINCO MIL PESOS M/CTE ($3.605.000),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</si>
  <si>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la elaboración de documentos contables que ingresen a la Oficina de Contabilidad.
2. Apoyar en la elaboración de causaciones.
3. Realizar recepción y manejo de cuentas por pagar.
4. Apoyar en el registro de planillas y soportes de contabilidad.
5. Realizar conciliaciones bancarias.
6. Elaboración mensual de declaraciones de retención en la fuente. 7. Expedición de constancias de retención.
8. Realización de otras actividades afines con el objeto contratado.
9. Las demás actividades requeridas por el supervisor del contrato, en el marco del objeto contratado.</t>
  </si>
  <si>
    <t>https://community.secop.gov.co/Public/Tendering/OpportunityDetail/Index?noticeUID=CO1.NTC.3794995&amp;isFromPublicArea=True&amp;isModal=true&amp;asPopupView=true</t>
  </si>
  <si>
    <t>CPS-IDER-130-2023</t>
  </si>
  <si>
    <t>CARLOS JOSE FIGUEROA RUIZ</t>
  </si>
  <si>
    <t>3808779-9</t>
  </si>
  <si>
    <t>196</t>
  </si>
  <si>
    <t>EL IDER pagará al CONTRATISTA el valor del contrato mediante 4 pagos iguales por valor de DOS MILLONES OCHOCIENTOS OCHENTA Y CUATRO MIL M/CTE ($2.884.000),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</si>
  <si>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apoyo en el seguimiento a cada uno de los procesos que dependen de del Director Administrativo y Financiero.
2. Apoyar con la verificación del cumplimiento de las respuestas elaboradas a los distintos requerimientos de los diferentes entes de control que estén a cargo del Director Administrativo y Financiero.
3. Brindar apoyo logístico en la construcción de informes estadísticos con relación a los resultados presupuestales y financieros, de acuerdo con el insumo entregado por el Director Administrativo y Financiero.
4. Brindar apoyo en la organización del archivo físico del Director Administrativo y Financiero.
5. Realizar seguimiento a las tareas y agenda del Director Administrativo y Financiero.
6. Asistir al Director Administrativo y Financiero en reuniones donde este así lo considere.
7. Las demás actividades requeridas por el supervisor del contrato, en el marco del objeto contratado.</t>
  </si>
  <si>
    <t>https://community.secop.gov.co/Public/Tendering/OpportunityDetail/Index?noticeUID=CO1.NTC.3796760&amp;isFromPublicArea=True&amp;isModal=true&amp;asPopupView=true</t>
  </si>
  <si>
    <t>CPS-IDER-131-2023</t>
  </si>
  <si>
    <t>LYDIA MABEL MARTINEZ LARIOS</t>
  </si>
  <si>
    <t xml:space="preserve">45478484       </t>
  </si>
  <si>
    <t>Prestación de servicios Profesionales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</si>
  <si>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197</t>
  </si>
  <si>
    <t>EL IDER pagará al CONTRATISTA el valor del contrato mediante once (11) pagos iguales por valor de TRES MILLONES QUINIENTOS MIL PESOS M/CTE ($3.500.000),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t>
  </si>
  <si>
    <t>1. Asesorar a la Oficina de Infraestructura en la proyección del informe mensual del plan de acción del proyecto. 2. Apoyar a la Oficina de Infraestructura en los asuntos administrativo y contables que se requieran n el marco de sus competencias. 3. Brindar apoyo a la oficina de Infraestructura con la proyección de los oficios que se requieran para el desarrollo de las actividades del proyecto, de acuerdo con las instrucciones del supervisor contractual. 4. Apoyar a la supervisión contractual en los asuntos que este le delegue, de acuerdo con sus conocimientos y experiencia. 5. Asistir a las reuniones que sean citadas por el supervisor contractual. 6. Las demás actividades requeridas por el supervisor del contrato, en el marco del objeto contratado.</t>
  </si>
  <si>
    <t>https://community.secop.gov.co/Public/Tendering/OpportunityDetail/Index?noticeUID=CO1.NTC.3797280&amp;isFromPublicArea=True&amp;isModal=true&amp;asPopupView=true</t>
  </si>
  <si>
    <t>CPS-IDER-132-2023</t>
  </si>
  <si>
    <t>LUIS FERNANDO CERVANTES VERGARA</t>
  </si>
  <si>
    <t>73573319</t>
  </si>
  <si>
    <t xml:space="preserve">Prestación de servicios de apoyo a la gestión para apoyar en la gestión documental de la oficina de Archivo el Instituto Distrital de Deporte y Recreación - IDER
</t>
  </si>
  <si>
    <t>198</t>
  </si>
  <si>
    <t>El valor que EL IDER reconocerá a favor del CONTRATISTA en contraprestación al cumplimiento del objeto derivado del contrato, corresponderá a la suma de NUEVE MILLONES DOSCIENTOS CUARENTA Y CINCO MIL DOSCIENTOS OCHENTA DE PESOS M/CTE ($9.245.280), este valor comprende todos los gastos directos e indirectos, gravámenes, tributos y demás costos en que incurra el CONTRATISTA por causa u ocasión de la ejecución del presente contrato.</t>
  </si>
  <si>
    <t>1. Brindar apoyo al personal del área de Archivo y Correspondencia en todas las actividades inherentes a la oficina, en los procesos de depuración, organización, foliación, rotulación, encajetado, digitalización y de traslado o transferencia documental.
2. Velar por la conservación y la óptima disposición final de la información del IDER, de acuerdo con el ciclo vital de los documentos.
3. Brindar acompañamiento en actividades dirigidas a la planeación y aplicación del conjunto de las mejores prácticas que en materia archivística expone la denominada Ley de Archivo (Ley 594 del 2000) y demás normas técnicas, acuerdos, circulares y decretos reglamentarios
4. Las demás actividades requeridas por el supervisor del contrato, en el marco del objeto contratado.</t>
  </si>
  <si>
    <t>https://community.secop.gov.co/Public/Tendering/OpportunityDetail/Index?noticeUID=CO1.NTC.3797409&amp;isFromPublicArea=True&amp;isModal=true&amp;asPopupView=true</t>
  </si>
  <si>
    <t>CPS-IDER-133-2023</t>
  </si>
  <si>
    <t>KATERINE EUGENIA TORRES MEJIA</t>
  </si>
  <si>
    <t>45553694-8</t>
  </si>
  <si>
    <t>Prestación de Servicios Profesionales mediante el acompañamiento a las actividades de la Oficina Asesora Jurídica del Instituto Distrital de Deporte y Recreación- IDER.</t>
  </si>
  <si>
    <t>199</t>
  </si>
  <si>
    <t>EL IDER pagará al CONTRATISTA el valor del contrato mediante 4 pagos iguales por valor de TRES MILLONES DE PESOS M/CTE ($3.000.000),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</si>
  <si>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N.A.</t>
  </si>
  <si>
    <t>https://community.secop.gov.co/Public/Tendering/OpportunityDetail/Index?noticeUID=CO1.NTC.3797272&amp;isFromPublicArea=True&amp;isModal=true&amp;asPopupView=true</t>
  </si>
  <si>
    <t>CPS-IDER-134-2023</t>
  </si>
  <si>
    <t xml:space="preserve">1143348949     </t>
  </si>
  <si>
    <t>200</t>
  </si>
  <si>
    <t>EL IDER pagará al CONTRATISTA el valor del contrato mediante diez (10) cuotas de igual valor por la suma de DOS MILLONES DOSCIENTOS NOVENTA Y UN MIL CIENTO SETENTA Y TRES PESOS MCTE ($2.291.173.00)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</si>
  <si>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las labores propias de asesor del Programa de Discapacidad en el marco del proyecto 2. Asistir a las mesas de trabajo y reuniones grupales con la comunidad para la socialización de las diferentes estrategias a realizar durante el año sobre deporte social, en especial las relacionadas con personas en situación de discapacidad. 3. Asistir al área de Deporte en la difusión de la reglamentación y estrategia para la creación de organizaciones deportivas. 4. Suministrar la información necesaria al equipo de comunicaciones del IDER, previa autorización del supervisor del contrato, para divulgar las acciones realizadas en el marco del proyecto. 5. Asistir al área de Deporte del IDER en las acciones necesarias para llevar a cabo los torneos de los juegos de personas en situación de discapacidad. 6. Asistir al área de deporte del IDER con la proyección y organización de la documentación necesaria para la adquisición de la dotación e implementación requerida para el desarrollo de los torneos. 7. Las demás actividades requeridas por el supervisor del contrato, en el marco del objeto contratado.</t>
  </si>
  <si>
    <t>https://community.secop.gov.co/Public/Tendering/OpportunityDetail/Index?noticeUID=CO1.NTC.3797621&amp;isFromPublicArea=True&amp;isModal=true&amp;asPopupView=true</t>
  </si>
  <si>
    <t>CPS-IDER-135-2023</t>
  </si>
  <si>
    <t>20-01-2023</t>
  </si>
  <si>
    <t>LUIS MIGUEL SIERRA DIAZ</t>
  </si>
  <si>
    <t xml:space="preserve">73106002       </t>
  </si>
  <si>
    <t>Prestación de servicios profesionales al área de deporte del Instituto Distrital de Deporte y Recreación - IDER para apoyar la coordinación del proyecto denominado Consolidación del Sistema Deportivo Distrital mediante una estrategia de estímulos y/o apoyos a las organizaciones deportivas y deportistas de altos logros.</t>
  </si>
  <si>
    <t>203</t>
  </si>
  <si>
    <t>EL IDER pagará al CONTRATISTA el valor del contrato mediante once (11) cuotas de igual valor por la suma de CUATRO MILLONES OCHO MIL PESOS ($4.200.000,00),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</si>
  <si>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Preparar la planeación y la ejecución de las estrategias del programa de Deporte Asociado Incentivo con Sentido.
2. Realizar el seguimiento a las convocatorias e invitaciones públicas desarrolladas en el programa de Deporte Asociado Incentivo con Sentido.
3. Entregar los insumos para la preparación de los actos administrativos y resoluciones del Programa Deporte Asociado Incentivo con Sentido.
4. Apoyar en la construcción de la Política pública Distrital de deporte.
5. Preparar las presentaciones de las convocatorias e invitaciones.
6. Llevar el control y seguimiento de las invitaciones y convocatorias llevadas a cabo; con los informes económicos, actas de las diferentes reuniones, mesas de trabajo y comités. De la misma forma, las listas de asistencia y evidencias correspondientes.
7. Apoyar en la articulación de los procesos con IDERBOL, para la información vigente de los deportistas de altos logros por ligas departamentales y la situación jurídica de las mismas.
8. Preparar los informes y documentos solicitados por la dirección General y dirección de Fomento Deportivo.
9. Asegurar el cumplimiento de los términos de referencia y la ejecución de los recursos asignados y aprobados en las convocatorias e invitaciones públicas.
10. Asegurar y promover el manejo confidencial de la información del Instituto.
11. Respetar los derechos de autor y hacer las referencias bibliográficas y citación de fuentes que correspondan.
12. Promover la implementación y uso del manual de procesos y procedimientos del Instituto como garantía de eficiencia y calidad.
13. Promover la implementación del Modelo Integrado de Planeación y Gestión MIPG para difundir procesos de transparencia, calidad y eficiencia.
14. Las demás actividades requeridas por el supervisor del contrato, en el marco del objeto contratado.
15. Las demás actividades requeridas por el supervisor del contrato, en el marco del objeto contratado.</t>
  </si>
  <si>
    <t>https://community.secop.gov.co/Public/Tendering/OpportunityDetail/Index?noticeUID=CO1.NTC.3797689&amp;isFromPublicArea=True&amp;isModal=true&amp;asPopupView=true</t>
  </si>
  <si>
    <t>CPS-IDER-136-2023</t>
  </si>
  <si>
    <t>Prestación de servicios Profesionales al área de Deporte del Instituto Distrital de Deporte y Recreación - IDER como asesor del proyecto Consolidación del Sistema Deportivo Distrital mediante una estrategia de estímulos y/o apoyos a las organizaciones deportivas y deportistas de altos logros.</t>
  </si>
  <si>
    <t>201</t>
  </si>
  <si>
    <t>EL IDER pagará al CONTRATISTA el valor del contrato, mediante once (11) cuotas de igual valor por la suma de CUATRO MILLONES CIENTO VEINTE MIL PESOS MCTE ($4.120.000,00),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</si>
  <si>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Participar, a través de asesoría y acompañamiento al área de deporte del IDER, en la ejecución del proyecto denominado.
2. Recomendar y brindar asesoría a los organismos deportivos sobre temas tales como: los mecanismos para crear, formalizar y mantener un organismo deportivo el reconocimiento deportivo, la estructuración de organismo deportivo, participación en convocatorias del IDER o de un organismo nacional y/o internacional.
3. Asesorar al área de Deporte en la implementación de los diferentes niveles del proyecto; ideando estrategias para el cumplimiento de las metas del mismo.
4. Emitir conceptos técnicos en temas deportivos, respecto de las consultas realizadas por el supervisor del contrato en el marco del objeto contratado.
5. Participar en la planeación y organización de los diferentes encuentros que se desarrollen en el marco del proyecto, en los cuales participen organizaciones deportivas.
6. Las demás actividades requeridas por el supervisor del contrato, en el marco del objeto contratado.</t>
  </si>
  <si>
    <t>https://community.secop.gov.co/Public/Tendering/OpportunityDetail/Index?noticeUID=CO1.NTC.3798646&amp;isFromPublicArea=True&amp;isModal=true&amp;asPopupView=true</t>
  </si>
  <si>
    <t>CPS-IDER-137-2023</t>
  </si>
  <si>
    <t>ELISA KATERINE BARCENAS ASCANIO</t>
  </si>
  <si>
    <t>1143378052-6</t>
  </si>
  <si>
    <t>Prestación de servicios profesionales para brindar asesoría y acompañamiento a los procesos de la Oficina de Planeación del Instituto Distrital de Deporte y Recreación- IDER.</t>
  </si>
  <si>
    <t>202</t>
  </si>
  <si>
    <t>EL IDER pagará al CONTRATISTA el valor del contrato mediante Cuatro (4) pagos iguales por valor de CUATRO MILLONES DOSCIENTOS DOS MIL CUATROCIENTOS PESOS M/CTE ($4.202.400),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</si>
  <si>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desde el punto de vista financiero y presupuestal al área de planeación del Instituto Distrital de Deporte y Recreación IDER.
2. Brindar asesoría para el diseño y formulación de los planes, programas y proyectos para el cumplimiento de los objetivos misionales del Instituto, para que se encuentre acoplados al presupuesto de la entidad, Plan de Desarrollo, PAA y los demás instrumentos de planeación.
3. Apoyar en el diseño e implementación de la metodología de los sistemas de calidad del Instituto Distrital de Deporte y Recreación –IDER en lo relacionado con el cumplimiento cuantitativo y cualitativo de las metas.
4. Apoyar en la actualización de la información correspondiente de la formulación, registro y seguimiento de los proyectos de inversión del Instituto con destino al Departamento de Planeación Distrital.
5. Apoyar al Asesor Oficina de Planeación en la realización de formatos estandarizados realizados por el IDER.
6. Apoyar en la revisión de los indicadores de los programas misionales que se encuentran en el plan de acción realizados por el IDER.
7. Apoyar a través de la proyección de presentaciones, documentos e informes, para los diferentes comités y/o reuniones en las que planeación participe y/o la dirección solicite.
8. Brindar asesoría para el seguimiento y control de la ejecución presupuestal de los proyectos de inversión del IDER.
9. Asistir a las reuniones que le sean asignadas en representación del IDER y/u Oficina Asesora de Planeación, de acuerdo con las instrucciones del supervisor, con relación a las obligaciones contractuales.
10. Advertir oportunamente sobre eventuales riesgos en la ejecución de los proyectos de inversión, de tipo financiero, administrativo o de cronograma. En el marco de este acompañamiento asesorar en las eventuales soluciones.
11. Las demás actividades requeridas por el supervisor del contrato, en el marco del objeto contratado</t>
  </si>
  <si>
    <t>https://community.secop.gov.co/Public/Tendering/OpportunityDetail/Index?noticeUID=CO1.NTC.3800365&amp;isFromPublicArea=True&amp;isModal=true&amp;asPopupView=true</t>
  </si>
  <si>
    <t>CPS-IDER-138-2023</t>
  </si>
  <si>
    <t>ALIRIO VICTOR PEREZ RACERO</t>
  </si>
  <si>
    <t>73084829</t>
  </si>
  <si>
    <t>7, 8</t>
  </si>
  <si>
    <t>204, 205</t>
  </si>
  <si>
    <t xml:space="preserve">EL IDER pagará al CONTRATISTA el valor del contrato,
mediante diez (10) cuotas de igual valor por la suma de TRES MILLONES 
DOSCIENTOS MIL PESOS MCTE ($ 3.200.000,00),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</si>
  <si>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 Brindar asesoría y acompañamiento en la difusión de las actividades del proyecto.
2. Asesorar en el diseño de las estrategias de medios y redes sociales para promocionar 
y dar a conocer el proyecto.
3. Revisar el contenido de piezas, comunicados e información institucional que se 
encuentren conforme a la constitución y la ley y no vulnere ningún derecho 
constitucional.
4. Presentar informes de manera oportuna sobre la ejecución de las actividades, previa 
solicitud del supervisor contractual.
5. Custodiar, almacenar la información, documentos, presentaciones, archivos en físico 
y en digital desarrollados durante la ejecución de este contrato que garantice su cuidado 
y entrega al final de este a la Dirección General.
6. Asegurar y promover el manejo confidencial de la información del Instituto.
7. Respetar los derechos de autor y hacer las referencias bibliográficas y citación de 
fuentes que correspondan.
8. Promover la implementación y uso del manual de procesos y procedimientos del 
Instituto como garantía de eficiencia y calidad.
9. Promover la implementación del Modelo Integrado de Planeación y Gestión MIPG 
para difundir procesos de transparencia, calidad y eficiencia.
10. Las demás actividades requeridas por el supervisor del contrato, en el marco del 
objeto contratado</t>
  </si>
  <si>
    <t>https://community.secop.gov.co/Public/Tendering/OpportunityDetail/Index?noticeUID=CO1.NTC.3804712&amp;isFromPublicArea=True&amp;isModal=False</t>
  </si>
  <si>
    <t>CPS-IDER-139-2023</t>
  </si>
  <si>
    <t>24-01-2023</t>
  </si>
  <si>
    <t>SULBA LUNETH MATHIEU MOSQUERA</t>
  </si>
  <si>
    <t xml:space="preserve">45535995       </t>
  </si>
  <si>
    <t xml:space="preserve">Prestación de Servicios para brindar apoyo asistencial a la Dirección Administrativa y Financiera del IDER en las actividades de espectáculos públicos que lidera la dependencia. </t>
  </si>
  <si>
    <t>254</t>
  </si>
  <si>
    <t>EL IDER pagará al CONTRATISTA el valor del contrato mediante cuatro (4) cuotas de igual valor 
por la suma de DOS MILLONES DOSCIENTOS SESENTA Y SEIS MIL PESOS MCTE 
($2.311.320,00)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</si>
  <si>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apoyar a la Dirección Administrativa y Financiera durante el desarrollo de los diferentes eventos 
de espectáculos públicos. 2. Brindar apoyo en el seguimiento de los movimientos de entrada y 
salida de los escenarios donde se realicen los espectáculos públicos. 3. Brindar apoyo a la 
Dirección Administrativa y Financiera en la atención al público durante los diferentes eventos de 
espectáculos públicos. 4. Apoyar el Conteo y fiscalización de boletería de los espectáculos 
públicos. 5. Asistir a las reuniones donde sea convocado por el supervisor contractual en el marco 
del objeto contratado. 6. Las demás actividades requeridas por el supervisor del contrato en el 
objeto contratado. </t>
  </si>
  <si>
    <t>https://community.secop.gov.co/Public/Tendering/OpportunityDetail/Index?noticeUID=CO1.NTC.3830663&amp;isFromPublicArea=True&amp;isModal=False</t>
  </si>
  <si>
    <t>CPS-IDER-140-2023</t>
  </si>
  <si>
    <t>PAOLA YAMILE CABARCAS CARDALES</t>
  </si>
  <si>
    <t xml:space="preserve">1143330441     </t>
  </si>
  <si>
    <t>206</t>
  </si>
  <si>
    <t>EL IDER pagará al CONTRATISTA el valor del contrato mediante Diez (10) cuotas de igual valor por la suma de TRES MILLONES SEISCIENTOS SETENTA Y SIETE MIL CIEN MCTE ($3.677.100)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</si>
  <si>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 brindar apoyo y acompañamiento como comunicador social en la difusión de las actividades del proyecto del IDER denominado recreación comunitaria y aprovechamiento del tiempo libre, como mecanismo de cohesión e integración social en el distrito de Cartagena de indias.
2) divulgar las acciones de los deportistas y organizaciones deportivas.
3) asesorar al área de deporte en el fomento y recreación en temas comunicacionales y prensa
4) asesorar en las relaciones con los medios de prensa de la ciudad de Cartagena en relación de lascomunicaciones del IDER en virtud del proyecto “consolidación del sistema deportivo distrital mediante una estrategia de estímulos y/o apoyos a las organizaciones deportivas y deportistas de altos logros”.
5) asesorar en el diseño de las estrategias de medios y redes sociales para promocionar y dar a conocer el proyecto denominada Recreación Comunitaria y Aprovechamiento del tiempo libre, como mecanismo de cohesión e integración social en el Distrito de Cartagena de Indias.
6) cumplir las demás actividades que le sean designadas dentro del marco del objeto contractual.
7) velar por el correcto uso de los instrumentos y equipos que se utilicen para las actividades propias de comunicaciones y difusión propias del IDER.
8) revisar el contenido de piezas, comunicados e información institucional que se encuentren conforme a la constitución y la ley y no vulnere ningún derecho constitucional.</t>
  </si>
  <si>
    <t>https://community.secop.gov.co/Public/Tendering/OpportunityDetail/Index?noticeUID=CO1.NTC.3804609&amp;isFromPublicArea=True&amp;isModal=False</t>
  </si>
  <si>
    <t>CPS-IDER-141-2023</t>
  </si>
  <si>
    <t>HERNANDO JOSE LUGO MELENDEZ</t>
  </si>
  <si>
    <t>1143397406-0</t>
  </si>
  <si>
    <t>Prestación de servicios Profesionales como Arquitecto Junior en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</si>
  <si>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207</t>
  </si>
  <si>
    <t>EL IDER pagará al CONTRATISTA el valor del contrato mediante diez (10) pagos iguales por valor de TRES MILLONES NOVENTA MIL CIEN PESOS M/CTE ($3.090.000), que se tramitarán mes vencido, y un onceavo (11) pago por valor de UN MILLÓN QUINIENTOS CUARENTA Y CINCO MIL PESOS M/CTE ($1.545.000)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El valor descrito se encuentra amparado en la disponibilidad presupuestal anexa al presente estudio.</t>
  </si>
  <si>
    <t>1. Apoyar con la revisión documental y logística necesarias para el diseño y estructuración de proyectos asignados por el supervisor contractual.
2. Brindar apoyo a los arquitectos estructuradores de proyectos en lo que el supervisor contractual le asigne.
3. Apoyar con las actividades necesarias para el mantenimiento de escenarios. 4. Asistir a las reuniones que sean citadas por el supervisor contractual.
5. Las demás actividades requeridas por el supervisor del contrato, en el marco del objeto contratado</t>
  </si>
  <si>
    <t>https://community.secop.gov.co/Public/Tendering/OpportunityDetail/Index?noticeUID=CO1.NTC.3806101&amp;isFromPublicArea=True&amp;isModal=False</t>
  </si>
  <si>
    <t>CPS-IDER-142-2023</t>
  </si>
  <si>
    <t>ALBA REGINA MARTELO GOMEZ</t>
  </si>
  <si>
    <t xml:space="preserve">45428467       </t>
  </si>
  <si>
    <t>208</t>
  </si>
  <si>
    <t>1. Apoyar en las actividades, logísticas y operativas para la conservación, mantenimiento y mejoramiento de los escenarios deportivos administrados por el IDER. 2. Intervenir de manera preventiva, correctiva, programada y predictiva los escenarios deportivos.
3. Asistir a las reuniones que sean citadas por el supervisor contractual. 4. Las demás actividades requeridas por el supervisor del contrato, en el marco del objeto contratado.</t>
  </si>
  <si>
    <t>https://community.secop.gov.co/Public/Tendering/OpportunityDetail/Index?noticeUID=CO1.NTC.3804580&amp;isFromPublicArea=True&amp;isModal=False</t>
  </si>
  <si>
    <t>CPS-IDER-143-2023</t>
  </si>
  <si>
    <t>MARTIN SEGUNDO VANEGAS ARRIETA</t>
  </si>
  <si>
    <t>9041913-8</t>
  </si>
  <si>
    <t>Prestación de servicios de apoyo a la gestión a la Oficina de Infraestructura del Instituto Distrital de Deporte y Recreación-IDER como Plomero para el mantenimiento de los escenarios deportivos en el marco del proyecto denominado: Conservación, mantenimiento y mejoramiento de los escenarios deportivos de la ciudad como estrategia de preservación del patrimonio material del Distrito de Cartagena de Indias.</t>
  </si>
  <si>
    <t>209</t>
  </si>
  <si>
    <t>EL IDER pagará al CONTRATISTA el valor del contrato mediante once (11) pagos iguales por valor de DOS MILLONES QUINIENTOS MIL PESOS M/CTE ($2.500.000),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</si>
  <si>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las actividades, logísticas y operativas para la conservación, mantenimiento y mejoramiento de los escenarios deportivos administrados por el IDER en actividades básicas de construcción como plomero.
2. Intervenir de manera preventiva, correctiva, programada y predictiva los escenarios deportivos.
3. Asistir a las reuniones que sean citadas por el supervisor contractual. 4. Las demás actividades requeridas por el supervisor del contrato, en el marco del objeto contratado.</t>
  </si>
  <si>
    <t>https://community.secop.gov.co/Public/Tendering/OpportunityDetail/Index?noticeUID=CO1.NTC.3805592&amp;isFromPublicArea=True&amp;isModal=False</t>
  </si>
  <si>
    <t>CPS-IDER-144-2023</t>
  </si>
  <si>
    <t>ANTONY MANUEL RODELO AVILA</t>
  </si>
  <si>
    <t>1052982543</t>
  </si>
  <si>
    <t>210</t>
  </si>
  <si>
    <t>https://community.secop.gov.co/Public/Tendering/OpportunityDetail/Index?noticeUID=CO1.NTC.3805004&amp;isFromPublicArea=True&amp;isModal=False</t>
  </si>
  <si>
    <t>CPS-IDER-145-2023</t>
  </si>
  <si>
    <t>CARMEN CECILIA VEGA MIRANDA</t>
  </si>
  <si>
    <t xml:space="preserve">22798781       </t>
  </si>
  <si>
    <t>211</t>
  </si>
  <si>
    <t>https://community.secop.gov.co/Public/Tendering/OpportunityDetail/Index?noticeUID=CO1.NTC.3804797&amp;isFromPublicArea=True&amp;isModal=False</t>
  </si>
  <si>
    <t>CPS-IDER-146-2023</t>
  </si>
  <si>
    <t>CAROLINA MARGARITA NUÑEZ YABRUDY</t>
  </si>
  <si>
    <t>1002241949-6</t>
  </si>
  <si>
    <t>212</t>
  </si>
  <si>
    <t>https://community.secop.gov.co/Public/Tendering/OpportunityDetail/Index?noticeUID=CO1.NTC.3805074&amp;isFromPublicArea=True&amp;isModal=False</t>
  </si>
  <si>
    <t>CPS-IDER-147-2023</t>
  </si>
  <si>
    <t>DARWIN  GOMEZ PADILLA</t>
  </si>
  <si>
    <t>1048440772</t>
  </si>
  <si>
    <t>213</t>
  </si>
  <si>
    <t>https://community.secop.gov.co/Public/Tendering/OpportunityDetail/Index?noticeUID=CO1.NTC.3805515&amp;isFromPublicArea=True&amp;isModal=False</t>
  </si>
  <si>
    <t>CPS-IDER-148-2023</t>
  </si>
  <si>
    <t>CESAR AUGUSTO OROZCO .</t>
  </si>
  <si>
    <t>85458315-0</t>
  </si>
  <si>
    <t>214</t>
  </si>
  <si>
    <t>https://community.secop.gov.co/Public/Tendering/OpportunityDetail/Index?noticeUID=CO1.NTC.3804786&amp;isFromPublicArea=True&amp;isModal=False</t>
  </si>
  <si>
    <t>CPS-IDER-149-2023</t>
  </si>
  <si>
    <t>DISNEY  ORTEGA VERGARA</t>
  </si>
  <si>
    <t>73156200-2</t>
  </si>
  <si>
    <t>215</t>
  </si>
  <si>
    <t>https://community.secop.gov.co/Public/Tendering/ContractNoticePhases/View?PPI=CO1.PPI.22647437&amp;isFromPublicArea=True&amp;isModal=False</t>
  </si>
  <si>
    <t>CPS-IDER-150-2023</t>
  </si>
  <si>
    <t>EDINSON  0RTIZ VALDES</t>
  </si>
  <si>
    <t>73162378-9</t>
  </si>
  <si>
    <t>216</t>
  </si>
  <si>
    <t>https://community.secop.gov.co/Public/Tendering/OpportunityDetail/Index?noticeUID=CO1.NTC.3805413&amp;isFromPublicArea=True&amp;isModal=False</t>
  </si>
  <si>
    <t>CPS-IDER-151-2023</t>
  </si>
  <si>
    <t>EMMANUEL RAMON CASTAÑO PACHECO</t>
  </si>
  <si>
    <t>9102089-6</t>
  </si>
  <si>
    <t>217</t>
  </si>
  <si>
    <t>EL IDER pagará al CONTRATISTA el valor del contrato mediante once (11) pagos iguales por valor de TRES MILLONES SEISCIENTOS SETENTA Y SIETE MIL CIEN PESOS M/CTE ($3.677.100),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El valor descrito se encuentra amparado en la disponibilidad presupuestal anexa al presente estudio.</t>
  </si>
  <si>
    <t>1. Brindar apoyo en diseño y estructuración de proyectos desde sus competencias. 2. Realizar inspección ocular en los diferentes proyectos se adelanten por la oficina de infraestructura en el marco del proyecto. 3. Apoyar con las actividades necesarias para el mantenimiento escenarios especialmente en el seguimiento y control de obras que se requieran. 4. Emitir conceptos técnicos sobre el estado de los escenarios. 5. Apoyar en la evaluación técnica de los diferentes procesos contractuales provenientes de la oficina de infraestructura en el marco del proyecto. 6. Asistir a las reuniones que sean citadas por el supervisor contractual. 7. Brindar apoyo en la supervisión contractual al Asesor de Infraestructura en los casos que así lo requiera, de acuerdo con las competencias del contratista. 8. Las demás actividades requeridas por el supervisor del contrato, en el marco del objeto contratado.</t>
  </si>
  <si>
    <t>https://community.secop.gov.co/Public/Tendering/OpportunityDetail/Index?noticeUID=CO1.NTC.3805818&amp;isFromPublicArea=True&amp;isModal=False</t>
  </si>
  <si>
    <t>CPS-IDER-152-2023</t>
  </si>
  <si>
    <t>GUILLERMO  CABARCAS POLO</t>
  </si>
  <si>
    <t>73147229</t>
  </si>
  <si>
    <t>218</t>
  </si>
  <si>
    <t>https://community.secop.gov.co/Public/Tendering/ContractNoticePhases/View?PPI=CO1.PPI.22648896&amp;isFromPublicArea=True&amp;isModal=False</t>
  </si>
  <si>
    <t>CPS-IDER-153-2023</t>
  </si>
  <si>
    <t>MARIA LESVIA PUERTA JAY</t>
  </si>
  <si>
    <t xml:space="preserve">22791674       </t>
  </si>
  <si>
    <t>219</t>
  </si>
  <si>
    <t>https://community.secop.gov.co/Public/Tendering/OpportunityDetail/Index?noticeUID=CO1.NTC.3806359&amp;isFromPublicArea=True&amp;isModal=False</t>
  </si>
  <si>
    <t>CPS-IDER-154-2023</t>
  </si>
  <si>
    <t>NORAH EUGENIA LOZANO MARTELO</t>
  </si>
  <si>
    <t>41789610-9</t>
  </si>
  <si>
    <t>Prestación de servicios profesionales para brindar asesoría y acompañamiento a los procesos comunicacionales del Instituto Distrital de Deporte y Recreación-IDER para la divulgación de las actividades realizadas en el marco del proyecto denominado: Conservación, mantenimiento y mejoramiento de los escenarios deportivos de la ciudad como estrategia de preservación del patrimonio material del Distrito de Cartagena de Indias.</t>
  </si>
  <si>
    <t>220</t>
  </si>
  <si>
    <t>EL IDER pagará al CONTRATISTA el valor del contrato mediante diez (10) pagos iguales por valor de TRES MILLONES DOSCIENTOS MIL PESOS M/CTE ($3.200.000),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</si>
  <si>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y acompañamiento en la difusión de las actividades del proyecto.
2.Asesorar en el diseño de las estrategias de medios y redes sociales para promocionar y dar a conocer el proyecto.
3.Revisar el contenido de piezas, comunicados e información institucional que se encuentren conforme a la constitución y la ley y no vulnere ningún derecho constitucional.
4. Presentar informes de manera oportuna sobre la ejecución de las actividades, previa solicitud del supervisor contractual.
5. Brindar apoyo técnico para la estructuración de las necesidades de contenido comunicacional que se llegaren a contratar para ejecutar las actividades del proyecto.
6. Custodiar, almacenar la información, documentos, presentaciones, archivos en físico y en digital desarrollados durante la ejecución de este contrato que garantice su cuidado y entrega al final de este a la Dirección General.
7. Asegurar y promover el manejo confidencial de la información del Instituto.
8. Respetar los derechos de autor y hacer las referencias bibliográficas y citación de fuentes que correspondan.
9. Promover la implementación y uso del manual de procesos y procedimientos del Instituto como garantía de eficiencia y calidad.
10. Promover la implementación del Modelo Integrado de Planeación y Gestión MIPG para difundir procesos de transparencia, calidad y eficiencia.
11. Las demás actividades requeridas por el supervisor del contrato, en el marco del objeto contratado</t>
  </si>
  <si>
    <t>https://community.secop.gov.co/Public/Tendering/OpportunityDetail/Index?noticeUID=CO1.NTC.3806538&amp;isFromPublicArea=True&amp;isModal=False</t>
  </si>
  <si>
    <t>CPS-IDER-155-2023</t>
  </si>
  <si>
    <t>NAYIBE  MERCADO PUELLO</t>
  </si>
  <si>
    <t xml:space="preserve">51929195-1     </t>
  </si>
  <si>
    <t>221</t>
  </si>
  <si>
    <t>https://community.secop.gov.co/Public/Tendering/OpportunityDetail/Index?noticeUID=CO1.NTC.3806613&amp;isFromPublicArea=True&amp;isModal=False</t>
  </si>
  <si>
    <t>CPS-IDER-156-2023</t>
  </si>
  <si>
    <t>WILSON  PERIÑAN PADILLA</t>
  </si>
  <si>
    <t xml:space="preserve">73132772-1     </t>
  </si>
  <si>
    <t>222</t>
  </si>
  <si>
    <t>https://community.secop.gov.co/Public/Tendering/ContractNoticePhases/View?PPI=CO1.PPI.22651712&amp;isFromPublicArea=True&amp;isModal=False</t>
  </si>
  <si>
    <t>CPS-IDER-157-2023</t>
  </si>
  <si>
    <t>FRANCISCO JAVIER BARRIOS</t>
  </si>
  <si>
    <t>73197887-7</t>
  </si>
  <si>
    <t>223</t>
  </si>
  <si>
    <t>1. Revisar y verificar el funcionamiento de los escenarios deportivos a su cargo. 2. Realizar actividades de revisión para garantizar el correcto uso y disfrute de los escenarios por parte de la comunidad. 3. Apoya con la administración del uso y préstamo de los escenarios a la comunidad. 4. Presentar informes de manera oportuna al personal encargado del sistema de mantenimiento de escenarios deportivos sobre las necesidades detectadas de mantenimiento estético y/o higiénico de las instalaciones. 5. Informar sobre cualquier irregularidad de cualquier tipo que suceda dentro de las instalaciones. 6. Ejecutar las actividades de conservación de los escenarios para dar cumplimiento del plan de mantenimiento general del IDER. 7. Asistir a las reuniones que sean citadas por el supervisor contractual. 8. Las demás actividades requeridas por el supervisor del contrato, en el marco del objeto contratado.</t>
  </si>
  <si>
    <t>https://community.secop.gov.co/Public/Tendering/ContractNoticePhases/View?PPI=CO1.PPI.22651448&amp;isFromPublicArea=True&amp;isModal=False</t>
  </si>
  <si>
    <t>CPS-IDER-158-2023</t>
  </si>
  <si>
    <t>VICTOR RICARDO LEON BARRIOS</t>
  </si>
  <si>
    <t xml:space="preserve">73118865       </t>
  </si>
  <si>
    <t>224</t>
  </si>
  <si>
    <t>EL IDER pagará al CONTRATISTA el valor del contrato mediante once (11) pagos iguales por valor de TRES MILLONES CIENTO DIECISÉIS MIL QUINIENTOS PESOS M/CTE ($3.116.500),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</si>
  <si>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https://community.secop.gov.co/Public/Tendering/OpportunityDetail/Index?noticeUID=CO1.NTC.3809237&amp;isFromPublicArea=True&amp;isModal=true&amp;asPopupView=true</t>
  </si>
  <si>
    <t>CPS-IDER-159-2023</t>
  </si>
  <si>
    <t>EMANUEL . JIMENEZ BERNAL</t>
  </si>
  <si>
    <t>1143406668-3</t>
  </si>
  <si>
    <t>Prestación de servicios profesionales para brindar asesoría y acompañamiento a los procesos comunicacionales del Instituto Distrital de Deporte y Recreación-IDER para la divulgación de las actividades realizadas en el marco del proyecto “CONSOLIDACIÓN DEL SISTEMA DEPORTIVO DISTRITAL MEDIANTE UNA ESTRATEGIA DE ESTÍMULOS Y/O APOYOS A LAS ORGANIZACIONES DEPORTIVAS Y DEPORTISTAS DE ALTOS LOGROS.</t>
  </si>
  <si>
    <t>225</t>
  </si>
  <si>
    <t>EL IDER pagará al CONTRATISTA el valor del contrato, mediante diez (10) cuotas de igual valor por la suma de TRES MILLONES DOSCIENTOS MIL PESOS MCTE ($ 3.200.000,00),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t>
  </si>
  <si>
    <t>1. Brindar asesoría y acompañamiento en la difusión de las actividades del proyecto. 2. Asesorar en el diseño de las estrategias de medios y redes sociales para promocionar y dar a conocer el proyecto. 3. Revisar el contenido de piezas, comunicados e información institucional que se encuentren conforme a la constitución y la ley y no vulnere ningún derecho constitucional. 4. Presentar informes de manera oportuna sobre la ejecución de las actividades, previa solicitud del supervisor contractual. 5. Custodiar, almacenar la información, documentos, presentaciones, archivos en físico y en digital desarrollados durante la ejecución de este contrato que garantice su cuidado y entrega al final de este a la Dirección General. 6. Asegurar y promover el manejo confidencial de la información del Instituto. 7. Respetar los derechos de autor y hacer las referencias bibliográficas y citación de fuentes que correspondan. 8. Promover la implementación y uso del manual de procesos y procedimientos del Instituto como garantía de eficiencia y calidad. 9. Promover la implementación del Modelo Integrado de Planeación y Gestión MIPG para difundir procesos de transparencia, calidad y eficiencia. 10. Las demás actividades requeridas por el supervisor del contrato, en el marco del objeto contratado.</t>
  </si>
  <si>
    <t>https://community.secop.gov.co/Public/Tendering/OpportunityDetail/Index?noticeUID=CO1.NTC.3809811&amp;isFromPublicArea=True&amp;isModal=true&amp;asPopupView=true</t>
  </si>
  <si>
    <t>CPS-IDER-160-2023</t>
  </si>
  <si>
    <t>ADOLFO LEON AGAMEZ BELEÑO</t>
  </si>
  <si>
    <t>73100939-5</t>
  </si>
  <si>
    <t>226</t>
  </si>
  <si>
    <t>https://community.secop.gov.co/Public/Tendering/OpportunityDetail/Index?noticeUID=CO1.NTC.3809914&amp;isFromPublicArea=True&amp;isModal=true&amp;asPopupView=true</t>
  </si>
  <si>
    <t>CPS-IDER-161-2023</t>
  </si>
  <si>
    <t>23-01-2023</t>
  </si>
  <si>
    <t>JHON JAIRO DUQUE CASTELAR</t>
  </si>
  <si>
    <t>1051823830-5</t>
  </si>
  <si>
    <t xml:space="preserve">Prestación de Servicios Profesionales como ingeniero de sistemas para brindar asesoría técnica al área de Sistemas del Instituto Distrital de Deporte y Recreación-IDER.
</t>
  </si>
  <si>
    <t>SISTEMAS</t>
  </si>
  <si>
    <t>236</t>
  </si>
  <si>
    <t xml:space="preserve">EL IDER pagará al CONTRATISTA el valor del contrato mediante 4 pagos iguales por valor de TRES 
MILLONES SEISCIENTOS SETENTA Y SIETE MIL CIEN PESOS M/CTE ($3.677.100)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</si>
  <si>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Brindar asesoría y acompañamiento en el manejo de la plataforma SIGOP. 2. Brindar asesoría y 
acompañamiento en el soporte técnico en la configuración de redes y servidores. 3. Coadyuvar en la 
relación de los mantenimientos preventivos y correctivos que requieran los equipos del IDER. 4. Brindar 
asesoría y acompañamiento en la socialización de indicadores de gestión con cada uno de los subprocesos.
5. Brindar asesoría y acompañamiento en el manejo de la plataforma gestión MECI. 6. Las demás 
actividades requeridas por el supervisor del contrato, en el marco del objeto contratado.</t>
  </si>
  <si>
    <t>https://community.secop.gov.co/Public/Tendering/OpportunityDetail/Index?noticeUID=CO1.NTC.3818685&amp;isFromPublicArea=True&amp;isModal=False</t>
  </si>
  <si>
    <t>CPS-IDER-162-2023</t>
  </si>
  <si>
    <t>MARIO ANTONIO IMBETT VEGA</t>
  </si>
  <si>
    <t xml:space="preserve">7918527-6      </t>
  </si>
  <si>
    <t xml:space="preserve">Prestación de Servicios de apoyo a la gestión en el área de sistemas para brindar asesoría técnica al área de Sistemas del Instituto Distrital de Deporte y Recreación-IDER.
</t>
  </si>
  <si>
    <t>237</t>
  </si>
  <si>
    <t>EL IDER pagará al CONTRATISTA el valor del contrato mediante 4 pagos iguales por valor de TRES 
MILLONES NOVENTA MIL PESOS M/CTE ($3.090.000),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</si>
  <si>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Apoyar en la elaboración de diapositivas, folletos, y publicaciones de noticias, eventos y normatividad 
institucional en la página web del IDER. 2. Apoyar en el soporte técnico requerido en las instalaciones de la 
escuela de iniciación y diferentes escenarios. 3. Apoyo en la administración del software de los equipos 
audiovisuales (Pantalla LEDS de los escenarios 11 de Nov, Jaime Morón y Estadio de Softball) 4. 
Actualización del inventario físico de los equipos Tecnológicos y software instalado en los escenarios 
Deportivos. (CCTV, Monitores, Router y Switch) 5. Soporte Técnico en Ofimática (WORD, EXCEL, PPOINT) 
en las diferentes Oficinas del instituto. 6. Apoyo la configuración del programa de gestión Documental. 7. 
Apoyo en la administración de la base de datos de la escuela. 8. Las demás actividades requeridas por el 
supervisor del contrato, en el marco del objeto contratado.
</t>
  </si>
  <si>
    <t>https://community.secop.gov.co/Public/Tendering/OpportunityDetail/Index?noticeUID=CO1.NTC.3819546&amp;isFromPublicArea=True&amp;isModal=False</t>
  </si>
  <si>
    <t>CPS-IDER-163-2023</t>
  </si>
  <si>
    <t xml:space="preserve">18877104       </t>
  </si>
  <si>
    <t xml:space="preserve">Prestación de servicios Profesionales al área de Deporte del Instituto Distrital de Deporte y Recreación - IDER como asesor del proyecto Consolidación del Sistema Deportivo Distrital mediante una estrategia de estímulos y/o apoyos a las organizaciones deportivas y deportistas de altos logros.
</t>
  </si>
  <si>
    <t>238</t>
  </si>
  <si>
    <t>EL IDER pagará al CONTRATISTA el valor del contrato, mediante once (11) cuotas de igual valor 
por la suma de CUATRO MILLONES CIENTO VEINTE MIL PESOS MCTE ($4.120.000,00),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El valor 
descrito se encuentra amparado en la disponibilidad presupuestal anexa al presente estudio.</t>
  </si>
  <si>
    <t>1. Participar, a través de asesoría y acompañamiento al área de deporte del IDER, en la ejecución 
del proyecto denominado. 2. Recomendar y brindar asesoría a los organismos deportivos sobre 
temas tales como: los mecanismos para crear, formalizar y mantener un organismo deportivo el 
reconocimiento deportivo, la estructuración de organismo deportivo, participación en 
convocatorias del IDER o de un organismo nacional y/o internacional. 3. Asesorar al área de 
Deporte en la implementación de los diferentes niveles del proyecto; ideando estrategias para el 
cumplimiento de las metas del mismo. 4. Emitir conceptos técnicos en temas deportivos, respecto 
de las consultas realizadas por el supervisor del contrato en el marco del objeto contratado. 5. 
Participar en la planeación y organización de los diferentes encuentros que se desarrollen en el 
marco del proyecto, en los cuales participen organizaciones deportivas. 6. Las demás actividades 
requeridas por el supervisor del contrato, en el marco del objeto contratado</t>
  </si>
  <si>
    <t>https://community.secop.gov.co/Public/Tendering/OpportunityDetail/Index?noticeUID=CO1.NTC.3820379&amp;isFromPublicArea=True&amp;isModal=true&amp;asPopupView=true</t>
  </si>
  <si>
    <t>CPS-IDER-164-2023</t>
  </si>
  <si>
    <t>LUZ MARINA MONTOYA MENA</t>
  </si>
  <si>
    <t xml:space="preserve">39310833       </t>
  </si>
  <si>
    <t>Prestación de servicios de apoyo a la gestión a la Oficina de Infraestructura del Instituto Distrital de Deporte y Recreación-IDER para el mantenimiento de los escenarios deportivos en el marco del proyecto denominado: Conservación, mantenimiento y mejoramiento de los escenarios deportivos de la ciudad como estrategia de preservación del patrimonio material del Distrito de Cartagena de India</t>
  </si>
  <si>
    <t>239</t>
  </si>
  <si>
    <t>EL IDER pagará al CONTRATISTA el valor del contrato mediante once (11) pagos iguales por 
valor de UN MILLÓN OCHOCIENTOS CINCUENTA Y CUATRO MIL PESOS M/CTE 
($1.854.000),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</si>
  <si>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las actividades, logísticas y operativas para la conservación, mantenimiento y 
mejoramiento de los escenarios deportivos administrados por el IDER. 2. Intervenir de manera 
preventiva, correctiva, programada y predictiva los escenarios deportivos. 3. Asistir a las reuniones 
que sean citadas por el supervisor contractual. 4. Las demás actividades requeridas por el 
supervisor del contrato, en el marco del objeto contratado</t>
  </si>
  <si>
    <t>https://community.secop.gov.co/Public/Tendering/OpportunityDetail/Index?noticeUID=CO1.NTC.3820940&amp;isFromPublicArea=True&amp;isModal=true&amp;asPopupView=true</t>
  </si>
  <si>
    <t>CPS-IDER-165-2023</t>
  </si>
  <si>
    <t>MARISOL  TERAN FRIAS</t>
  </si>
  <si>
    <t>45756259-9</t>
  </si>
  <si>
    <t>240</t>
  </si>
  <si>
    <t>https://community.secop.gov.co/Public/Tendering/OpportunityDetail/Index?noticeUID=CO1.NTC.3820965&amp;isFromPublicArea=True&amp;isModal=true&amp;asPopupView=true</t>
  </si>
  <si>
    <t>CPS-IDER-166-2023</t>
  </si>
  <si>
    <t>RICARDO  BARBOZA URRIOLA</t>
  </si>
  <si>
    <t>73075345</t>
  </si>
  <si>
    <t>241</t>
  </si>
  <si>
    <t xml:space="preserve">EL IDER pagará al CONTRATISTA el valor del contrato mediante once (11) pagos iguales por 
valor de UN MILLÓN OCHOCIENTOS CINCUENTA Y CUATRO MIL PESOS M/CTE 
($1.854.000),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</si>
  <si>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https://community.secop.gov.co/Public/Tendering/OpportunityDetail/Index?noticeUID=CO1.NTC.3820989&amp;isFromPublicArea=True&amp;isModal=true&amp;asPopupView=true</t>
  </si>
  <si>
    <t>CPS-IDER-167-2023</t>
  </si>
  <si>
    <t>WISTHON  RIVERA CORREA</t>
  </si>
  <si>
    <t>73103479-2</t>
  </si>
  <si>
    <t>242</t>
  </si>
  <si>
    <t>https://community.secop.gov.co/Public/Tendering/OpportunityDetail/Index?noticeUID=CO1.NTC.3821243&amp;isFromPublicArea=True&amp;isModal=true&amp;asPopupView=true</t>
  </si>
  <si>
    <t>CPS-IDER-168-2023</t>
  </si>
  <si>
    <t>JOSE DEL CARMEN HURTADO GODOY</t>
  </si>
  <si>
    <t>73098148-8</t>
  </si>
  <si>
    <t>243</t>
  </si>
  <si>
    <t>EL IDER pagará al CONTRATISTA el valor del contrato mediante 4 cuotas de igual valor 
por la suma de DOS MILLONES TRESCIENTOS ONCE MIL TRESCIENTOS VEINTE 
PESOS M/CTE ($2.311.320)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</si>
  <si>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apoyo al personal del área de Archivo y Correspondencia en todas las 
actividades inherentes a la oficina, en los procesos de depuración, organización,
foliación, rotulación, encajetado, digitalización y de traslado o transferencia documental.
2. Velar por la conservación y la óptima disposición final de la información del IDER, de 
acuerdo con el ciclo vital de los documentos.
3.Brindar acompañamiento en actividades dirigidas a la planeación y aplicación del 
conjunto de las mejores prácticas que en materia archivística expone la denominada Ley 
de Archivo (Ley 594 del 2000) y demás normas técnicas, acuerdos, circulares y decretos 
reglamentarios.
4. Las demás actividades requeridas por el supervisor del contrato, en el marco del 
objeto contratado.</t>
  </si>
  <si>
    <t>https://community.secop.gov.co/Public/Tendering/OpportunityDetail/Index?noticeUID=CO1.NTC.3825096&amp;isFromPublicArea=True&amp;isModal=true&amp;asPopupView=true</t>
  </si>
  <si>
    <t>CPS-IDER-169-2023</t>
  </si>
  <si>
    <t>EDUARDO MANUEL SMITH PAYARES</t>
  </si>
  <si>
    <t>15030155</t>
  </si>
  <si>
    <t>244</t>
  </si>
  <si>
    <t>EL IDER pagará al CONTRATISTA el valor del contrato mediante once (11) pagos iguales por 
valor de UN MILLÓN NOVECIENTOS NOVENTA Y SEIS MIL CIENTO CUARENTA MIL PESOS 
M/CTE ($1.996.140),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</si>
  <si>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las actividades, logísticas y operativas para la conservación, mantenimiento y 
mejoramiento de los escenarios deportivos administrados por el IDER, especialmente en el 
Escenarios Deportivo Complejo Acuático Jaime González Johnson. 2. Brindar acompañamiento y 
soporte a los deportistas y personas en general al momento de la práctica del deporte acuático 
en el escenario asignado, con el fin de garantizar el correcto uso y disfrute del escenario, para lo 
cual el contratista deberá: a) Realizar todos los salvamentos y asistencias que sean necesarios 
asistiendo a todas y cada una de las personas que se encuentren en peligro por inmersión u otro 
tipo de accidente; b) Apoyar en la prevención de cualquier caso lamentable proveniente de la 
práctica del deporte acuático y c) Velar por el correcto uso de las instalaciones e implementos de 
rescate entregado a su cargo bajo inventario tanto personal como del área correspondiente a su 
vigilancia. 3. Hacer cumplir el reglamento de uso de la piscina. 4. Asistir a las reuniones que sean 
citadas por el supervisor contractual. 5. Las demás actividades requeridas por el supervisor del 
contrato, en el marco del objeto contratado</t>
  </si>
  <si>
    <t>https://community.secop.gov.co/Public/Tendering/OpportunityDetail/Index?noticeUID=CO1.NTC.3821357&amp;isFromPublicArea=True&amp;isModal=true&amp;asPopupView=true</t>
  </si>
  <si>
    <t>CPS-IDER-170-2023</t>
  </si>
  <si>
    <t>LUIS EDUARDO DIAZ BALLESTAS</t>
  </si>
  <si>
    <t xml:space="preserve">9285161        </t>
  </si>
  <si>
    <t>245</t>
  </si>
  <si>
    <t>EL IDER pagará al CONTRATISTA el valor del contrato mediante Diez (10) cuotas de 
igual valor por la suma de DOS MILLONES NOVECIENTOS OCHENTA Y SIETE MIL 
PESOS MCTE ($2.987.000)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</si>
  <si>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Brindar apoyo al jefe de recreación en la evaluación y diagnóstico de enfoques dentro 
de las diferentes estrategias: caminante saludable, noches saludables, jóvenes
saludables y actívate running.
2. Brindar apoyo al jefe de recreación en la implementación de los protocolos para las 
intervenciones territoriales y comunitarias.
3. Monitorea y acompañar las actividades de caminante saludable.
4. Acompañar al área de recreación en la coordinación y desarrollo de los eventos de 
ciudad que se generen en el marco del proyecto.
5. Apoyar en semillero de actividad física y recreación.
6. Brindar acompañamiento en el desarrollo de estrategias que permitan el cumplimiento 
de las metas del proyecto y de las estrategias y programas de este.
7. Realizar remplazos en los horarios establecidos dentro de las estrategias Madrúgale 
a la Salud, Noches Saludables, Caminante Saludable, Joven Saludable, Actívate 
Runnning.
8. apoyar en cumplimiento de las actividades por cada profesor de actividad física
9. Las demás actividades requeridas por el supervisor del contrato, en el marco del 
objeto contratado
</t>
  </si>
  <si>
    <t>https://community.secop.gov.co/Public/Tendering/OpportunityDetail/Index?noticeUID=CO1.NTC.3821517&amp;isFromPublicArea=True&amp;isModal=true&amp;asPopupView=true</t>
  </si>
  <si>
    <t>CPS-IDER-171-2023</t>
  </si>
  <si>
    <t>KENDRA KARINA GARI ARAGON</t>
  </si>
  <si>
    <t xml:space="preserve">1128046651     </t>
  </si>
  <si>
    <t>Prestación de servicios al área de recreación como monitor de proyectos, para el desarrollo del proyecto denominado mejoramiento de los estilos de vida mediante la promoción masiva de una vida activa de la ciudadanía en el Distrito de Cartagena</t>
  </si>
  <si>
    <t>246</t>
  </si>
  <si>
    <t xml:space="preserve">EL IDER pagará al CONTRATISTA el valor del contrato mediante Diez (10) cuotas de 
igual valor por la suma de DOS MILLONES NOVECIENTOS OCHENTA Y SIETE MIL 
PESOS MCTE ($2.987.000)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</si>
  <si>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https://community.secop.gov.co/Public/Tendering/OpportunityDetail/Index?noticeUID=CO1.NTC.3821807&amp;isFromPublicArea=True&amp;isModal=true&amp;asPopupView=true</t>
  </si>
  <si>
    <t>CPS-IDER-172-2023</t>
  </si>
  <si>
    <t>WILLIAM ENRIQUE CARREAZO CABEZA</t>
  </si>
  <si>
    <t>73167200-1</t>
  </si>
  <si>
    <t>247</t>
  </si>
  <si>
    <t>1. Apoyar en las actividades, logísticas y operativas para la conservación, mantenimiento y 
mejoramiento de los escenarios deportivos administrados por el IDER, especialmente en el 
Escenarios Deportivo Complejo Acuático Jaime González Johnson. 2. Intervenir de manera 
preventiva, correctiva, programada y predictiva los escenarios deportivos. 3. Velar por el 
cumplimiento del plan de seguridad de piscinas y cumplir con las acciones previstas en el mismo. 
4. Hacer cumplir el reglamento de uso de la piscina. 5. Apoyar con el mantenimiento de las 
Piscinas y Zonas Húmedas. 6. Asistir a las reuniones que sean citadas por el supervisor 
contractual. 7. Las demás actividades requeridas por el supervisor del contrato, en el marco del 
objeto contratado.</t>
  </si>
  <si>
    <t>https://community.secop.gov.co/Public/Tendering/OpportunityDetail/Index?noticeUID=CO1.NTC.3821944&amp;isFromPublicArea=True&amp;isModal=False</t>
  </si>
  <si>
    <t>CPS-IDER-173-2023</t>
  </si>
  <si>
    <t>ROSA MARIA ANGARITA RUIDIAZ</t>
  </si>
  <si>
    <t>33223008-6</t>
  </si>
  <si>
    <t xml:space="preserve">Prestación de servicios al área de recreación como Monitor de entornos saludables para el desarrollo del proyecto denominado mejoramiento de los estilos de vida mediante la promoción masiva de una vida activa de la ciudadanía en el Distrito de Cartagena.
</t>
  </si>
  <si>
    <t>248</t>
  </si>
  <si>
    <t>1. Preparar y monitorear el desarrollo de las jornadas de sensibilización que se 
desarrollarán mediante diálogos y análisis para reflexionar sobre los hábitos en el 
entorno de trabajo en las organizaciones públicas y privadas a intervenir.
2. Diseñar y monitorear el desarrollo de las jornadas de sensibilización que se 
desarrollarán por pequeños grupos acordados con los líderes de los centros 
penitenciarios mediante actividades como talleres y charlas magistrales sobre la 
importancia de contar con entornos saludables.
3. Diseñar y monitorear el desarrollo de las jornadas de sensibilización que se 
desarrollarán por grupos pequeños con personas mayores que cumplan con los 
requerimientos mínimos para las actividades (acceso, capacidad, etc.). Mediante
actividades como talleres y charlas magistrales sobre la importancia de contar con 
entornos saludables.
4. Desarrollar y monitorear las campañas de los días de concientización de la salud.
5. Desarrollar y monitorear la ejecución de las jornadas recreo-deportivas en los centros 
penitenciarios y carcelarios, así como con los adultos mayores en el marco del proyecto.
6. Realizar monitoreo al equipo interdisciplinarios para el correcto desarrollo de las 
actividades del proyecto asociadas a la estrategia de transformación de hábitos para la 
generación de entornos saludables en el marco del proyecto denominado mejoramiento 
de los estilos de vida mediante la promoción masiva de una vida activa de la ciudadanía 
en el Distrito de Cartagena.
7. Brindar las capacitaciones que le sean solicitadas en el marco del proyecto
8. Las demás actividades requeridas por el supervisor del contrato, en el marco del 
objeto contratado.</t>
  </si>
  <si>
    <t>https://community.secop.gov.co/Public/Tendering/OpportunityDetail/Index?noticeUID=CO1.NTC.3821929&amp;isFromPublicArea=True&amp;isModal=False</t>
  </si>
  <si>
    <t>CPS-IDER-174-2023</t>
  </si>
  <si>
    <t xml:space="preserve">Prestación de servicios al área de recreación como monitor de proyectos, para el desarrollo del proyecto denominado mejoramiento de los estilos de vida mediante la promoción masiva de una vida activa de la ciudadanía en el Distrito de Cartagena.
</t>
  </si>
  <si>
    <t>249</t>
  </si>
  <si>
    <t>1. Brindar apoyo al jefe de recreación en la evaluación y diagnóstico de enfoques dentro 
de las diferentes estrategias: caminante saludable, noches saludables, jóvenes 
saludables y actívate running.
2. Brindar apoyo al jefe de recreación en la implementación de los protocolos para las 
intervenciones territoriales y comunitarias.
3. Monitorea y acompañar las actividades de caminante saludable.
4. Acompañar al área de recreación en la coordinación y desarrollo de los eventos de 
ciudad que se generen en el marco del proyecto.
5. Apoyar en semillero de actividad física y recreación.
6. Brindar acompañamiento en el desarrollo de estrategias que permitan el cumplimiento 
de las metas del proyecto y de las estrategias y programas de este.
7. Realizar remplazos en los horarios establecidos dentro de las estrategias Madrúgale 
a la Salud, Noches Saludables, Caminante Saludable, Joven Saludable, Actívate 
Runnning.
8. apoyar en cumplimiento de las actividades por cada profesor de actividad física
9. Las demás actividades requeridas por el supervisor del contrato, en el marco del 
objeto contratado</t>
  </si>
  <si>
    <t>https://community.secop.gov.co/Public/Tendering/ContractNoticePhases/View?PPI=CO1.PPI.22696279&amp;isFromPublicArea=True&amp;isModal=False</t>
  </si>
  <si>
    <t>CPS-IDER-175-2023</t>
  </si>
  <si>
    <t>EDIANA  JIMENEZ CARVAJAL</t>
  </si>
  <si>
    <t xml:space="preserve">1143338331     </t>
  </si>
  <si>
    <t>250</t>
  </si>
  <si>
    <t>https://community.secop.gov.co/Public/Tendering/OpportunityDetail/Index?noticeUID=CO1.NTC.3822843&amp;isFromPublicArea=True&amp;isModal=true&amp;asPopupView=true</t>
  </si>
  <si>
    <t>CPS-IDER-176-2023</t>
  </si>
  <si>
    <t>25-01-2023</t>
  </si>
  <si>
    <t>SIBIA  GONZALEZ GODOY</t>
  </si>
  <si>
    <t>45516207-7</t>
  </si>
  <si>
    <t>Prestación de servicios de apoyo a la gestión a la Oficina de Infraestructura del Instituto Distrital de Deporte y Recreación-IDER en el marco del proyecto denominado: Conservación, mantenimiento y mejoramiento de los escenarios deportivos de la ciudad como estrategia de preservación del patrimonio material del Distrito de Cartagena de Indias.</t>
  </si>
  <si>
    <t>331</t>
  </si>
  <si>
    <t>1. Brindar apoyo a la Oficina de Infraestructura en la comunicación grafica necesaria para el desarrollo del proyecto. 2. Brindar apoyo al Asesor de Infraestructura en el diseño y estructuración del proyecto. 3. Asistir a las reuniones que sean citadas por el supervisor contractual. 4. Las demás actividades requeridas por el supervisor del contrato, en el marco del objeto contratado.</t>
  </si>
  <si>
    <t>https://community.secop.gov.co/Public/Tendering/OpportunityDetail/Index?noticeUID=CO1.NTC.3822863&amp;isFromPublicArea=True&amp;isModal=true&amp;asPopupView=true</t>
  </si>
  <si>
    <t>CPS-IDER-177-2023</t>
  </si>
  <si>
    <t>CARLOS EDUARDO LAMADRID MOLINA</t>
  </si>
  <si>
    <t xml:space="preserve">73157334       </t>
  </si>
  <si>
    <t>251</t>
  </si>
  <si>
    <t>https://community.secop.gov.co/Public/Tendering/OpportunityDetail/Index?noticeUID=CO1.NTC.3823624&amp;isFromPublicArea=True&amp;isModal=true&amp;asPopupView=true</t>
  </si>
  <si>
    <t>CPS-IDER-178-2023</t>
  </si>
  <si>
    <t>ERICA INES MIZOL BARRIOS</t>
  </si>
  <si>
    <t>45560874</t>
  </si>
  <si>
    <t>Prestación de servicios al área de Recreación del Instituto Distrital de Deporte y Recreación - IDER, como asistente de actividad física dentro del marco del proyecto mejoramiento de los estilos de vida mediante la Promoción masiva de una vida activa de la ciudadanía en el Distrito de Cartagena.</t>
  </si>
  <si>
    <t>252</t>
  </si>
  <si>
    <t xml:space="preserve">EL IDER pagará al CONTRATISTA el valor del contrato mediante Diez (10) cuotas de 
igual valor por la suma de UN MILLÓN OCHOCIENTOS NOVENTA Y UN MIL 
OCHENTA PESOS MCTE ($1.891.080)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</si>
  <si>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Apoyar en el desarrollo de las acciones de las estrategias del proyecto, de acuerdo 
con la asignación realizada por el supervisor contractual.
2. Apoyar en el desarrollo de las actividades que se requieran para la realización de 
eventos de concentración y eventos de ciudad necesarios para cumplir con la meta del 
proyecto.
3. Elaborar informes de actividades ejecutadas que sirva como insumo para el reporte 
de indicadores de la estrategia del proyecto.
4. Las demás actividades requeridas por el supervisor del contrato, en el marco del 
objeto contratado.</t>
  </si>
  <si>
    <t>https://community.secop.gov.co/Public/Tendering/OpportunityDetail/Index?noticeUID=CO1.NTC.3824252&amp;isFromPublicArea=True&amp;isModal=true&amp;asPopupView=true</t>
  </si>
  <si>
    <t>CPS-IDER-179-2023</t>
  </si>
  <si>
    <t>GABRIEL DE JESUS ARANZA BALSEIRO</t>
  </si>
  <si>
    <t>73118139-9</t>
  </si>
  <si>
    <t xml:space="preserve">Prestación de Servicios de apoyo a la gestión en el área de sistemas para brindar asesoría técnica al área de Sistemas del Instituto Distrital de Deporte y Recreación_x0002_IDER.
</t>
  </si>
  <si>
    <t>253</t>
  </si>
  <si>
    <t xml:space="preserve">EL IDER pagará al CONTRATISTA el valor del contrato mediante 4 pagos iguales por 
valor de DOS MILLONES CUATROCIENTOS VEINTIÚN MIL TRESCIENTOS TREINTA 
Y CINCO PESOS M/CTE ($2.421.335),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</si>
  <si>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 xml:space="preserve">1. Prestar Apoyo logístico a la Oficina de Sistemas. 
2. Apoyo en el soporte técnico de equipos tecnológicos (Impresoras Laser jet, 
Impresoras de Tinta Continua. 
3. Coadyuvar en la relación de los mantenimientos preventivos y correctivos que 
requieran los
4. equipos del IDER. 
5. Cumplir con los protocolos de bioseguridad durante el desarrollo de las 
actividades que requieran el desplazamiento en las instalaciones del IDER.
6. Las demás actividades requeridas por el supervisor del contrato, en el marco 
del objeto contratado.
</t>
  </si>
  <si>
    <t>https://community.secop.gov.co/Public/Tendering/OpportunityDetail/Index?noticeUID=CO1.NTC.3824484&amp;isFromPublicArea=True&amp;isModal=true&amp;asPopupView=true</t>
  </si>
  <si>
    <t>CPS-IDER-181-2023</t>
  </si>
  <si>
    <t>ACELA DEL CARMEN RAMOS CASTILLO</t>
  </si>
  <si>
    <t xml:space="preserve">1050955879     </t>
  </si>
  <si>
    <t xml:space="preserve">Prestación de servicios como apoyo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
</t>
  </si>
  <si>
    <t>255</t>
  </si>
  <si>
    <t xml:space="preserve">EL IDER pagará al CONTRATISTA el valor del contrato mediante diez (10) cuotas de igual valor 
por la suma de DOS MILLONES DOSCIENTOS SESENTA Y SEIS MIL PESOS MCTE 
($2.266.000,00)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</si>
  <si>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del proyecto. 4. Elaborar informes de actividades ejecutadas que sirva como insumo para el 
reporte de indicadores de la estrategia del proyecto. 5. Las demás actividades requeridas por el 
supervisor del contrato, en el marco del objeto contratado.</t>
  </si>
  <si>
    <t>https://community.secop.gov.co/Public/Tendering/OpportunityDetail/Index?noticeUID=CO1.NTC.3829351&amp;isFromPublicArea=True&amp;isModal=true&amp;asPopupView=true</t>
  </si>
  <si>
    <t>CPS-IDER-182-2023</t>
  </si>
  <si>
    <t>MILADIS  ARIAS ARRIETA</t>
  </si>
  <si>
    <t xml:space="preserve">45481454       </t>
  </si>
  <si>
    <t xml:space="preserve">Prestación de servicios de apoyo a la gestión al área de Deporte del Instituto Distrital de Deporte y Recreación - IDER para el proyecto Desarrollo de la Escuela de Iniciación y formación deportiva por núcleos y énfasis en la ciudad de Cartagena de Indias.
</t>
  </si>
  <si>
    <t>256</t>
  </si>
  <si>
    <t xml:space="preserve">EL IDER pagará al CONTRATISTA el valor del contrato mediante diez (10) cuotas de 
igual valor por la suma de DOS MILLONES CIENTO SESENTA Y TRES MIL PESOS 
MCTE ($2.163.000,00),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</si>
  <si>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Apoyar en el proceso de inscripciones y registros de los niños, niñas y adolescentes 
pertenecientes a la Escuela de Formación Deportiva.
2. Apoyar con la sistematización de la vinculación de los niñas, niñas y adolescentes a 
la escuela de formación deportiva.
3. Brindar asistencia en las actividades requeridas para la realización de los encuentros 
deportivos para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</si>
  <si>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https://community.secop.gov.co/Public/Tendering/OpportunityDetail/Index?noticeUID=CO1.NTC.3829462&amp;isFromPublicArea=True&amp;isModal=true&amp;asPopupView=true</t>
  </si>
  <si>
    <t>CPS-IDER-183-2023</t>
  </si>
  <si>
    <t>ALBA CECILIA PALACIO CARO</t>
  </si>
  <si>
    <t>45502552</t>
  </si>
  <si>
    <t xml:space="preserve">Prestación de servicios de apoyo como asistente técnico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
</t>
  </si>
  <si>
    <t>257</t>
  </si>
  <si>
    <t>EL IDER pagará al CONTRATISTA el valor del contrato mediante diez (10) cuotas de igual valor 
por la suma de DOS MILLONES SEISCIENTOS ONCE MIL SETECIENTOS NOVENTA Y DOS 
PESOS MCTE ($2.611.792)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</si>
  <si>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del proyecto. 4. Elaborar informes de actividades ejecutadas que sirva como insumo para el 
reporte de indicadores de la estrategia del proyecto. 5. Apoyar en la organización de las 
actividades del equipo de actividad física, de acuerdo con las instrucciones del supervisor 
contractual. 6. Las demás actividades requeridas por el supervisor del contrato, en el marco del 
objeto contratado.</t>
  </si>
  <si>
    <t>https://community.secop.gov.co/Public/Tendering/OpportunityDetail/Index?noticeUID=CO1.NTC.3829724&amp;isFromPublicArea=True&amp;isModal=true&amp;asPopupView=true</t>
  </si>
  <si>
    <t>CPS-IDER-184-2023</t>
  </si>
  <si>
    <t>FREDY MANUEL TOVAR TINOCO</t>
  </si>
  <si>
    <t>73008041</t>
  </si>
  <si>
    <t xml:space="preserve">Prestación de servicios profesionales al área de Deporte del Instituto Distrital de Deporte y Recreación - IDER, como monitor del proyecto Desarrollo de la Escuela de Iniciación y formación deportiva por núcleos y énfasis en la ciudad de Cartagena de Indias.
</t>
  </si>
  <si>
    <t>258</t>
  </si>
  <si>
    <t>https://community.secop.gov.co/Public/Tendering/OpportunityDetail/Index?noticeUID=CO1.NTC.3829797&amp;isFromPublicArea=True&amp;isModal=true&amp;asPopupView=true</t>
  </si>
  <si>
    <t>CPS-IDER-185-2023</t>
  </si>
  <si>
    <t>ALEXANDER  PEREZ PEÑA</t>
  </si>
  <si>
    <t>3809361</t>
  </si>
  <si>
    <t xml:space="preserve">Prestación de servicios profesionales al área de Deporte del Instituto Distrital de Deporte y Recreación - IDER, para brindar apoyo como psicólogo(a) al proyecto Desarrollo de la Escuela de Iniciación y formación deportiva por núcleos y énfasis en la ciudad de Cartagena de Indias.
</t>
  </si>
  <si>
    <t>266</t>
  </si>
  <si>
    <t>EL IDER pagará al CONTRATISTA el valor del contrato, mediante diez (10) cuotas de 
igual valor por la suma de TRES MILLONES NOVENTA Y SEIS MIL CIENTO OCHENTA 
PESOS MCTE ($ 3.096.180),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</si>
  <si>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Participar, desde la psicología, en la ejecución de las actividades de las escuelas para 
padres de los niños pertenecientes a las escuelas del proyecto, con el objetivo de llevar 
a las familias temáticas relacionadas con la práctica de buen trato en la infancia, hábitos 
saludables y valores.
2. Realizar seguimiento a los niños, niñas y adolescentes miembros de la Escuela para 
la prevención de abuso infantil, trabajo infantil y/o violencia intrafamiliar, de acuerdo con 
el protocolo establecido para ello.
3. Realizar acompañamiento psicosocial a los niños, niñas y adolescentes y padres 
pertenecientes a la Escuela de Formación Deportiva.
4. Realizar acompañamiento en la organización de los diferentes encuentros que se 
desarrollen en el marco del proyecto, en los cuales participen la participación de los 
niños, niñas y adolescentes pertenecientes a la Escuela de Formación Deportiva.
5. Las demás actividades requeridas por el supervisor del contrato, en el marco del 
objeto contratado.</t>
  </si>
  <si>
    <t>https://community.secop.gov.co/Public/Tendering/OpportunityDetail/Index?noticeUID=CO1.NTC.3830062&amp;isFromPublicArea=True&amp;isModal=true&amp;asPopupView=true</t>
  </si>
  <si>
    <t>CPS-IDER-186-2023</t>
  </si>
  <si>
    <t>ANGIE LUCIA MANJARREZ HERNANDEZ</t>
  </si>
  <si>
    <t>1143378174-6</t>
  </si>
  <si>
    <t>272</t>
  </si>
  <si>
    <t xml:space="preserve">EL IDER pagará al CONTRATISTA el valor del contrato, mediante diez (10) cuotas de 
igual valor por la suma de TRES MILLONES NOVENTA Y SEIS MIL CIENTO OCHENTA 
PESOS MCTE ($ 3.096.180),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</si>
  <si>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https://community.secop.gov.co/Public/Tendering/OpportunityDetail/Index?noticeUID=CO1.NTC.3829997&amp;isFromPublicArea=True&amp;isModal=true&amp;asPopupView=true</t>
  </si>
  <si>
    <t>CPS-IDER-187-2023</t>
  </si>
  <si>
    <t>ARLEY FERNANDO MENDOZA GUZMAN</t>
  </si>
  <si>
    <t>1143363014-0</t>
  </si>
  <si>
    <t>273</t>
  </si>
  <si>
    <t>EL IDER pagará al CONTRATISTA el valor del contrato mediante Diez (10) cuotas de igual valor por la suma de UN MILLÓN OCHOCIENTOS NOVENTA Y UN MIL OCHENTA PESOS MCTE ($1.891.080)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</si>
  <si>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el desarrollo de las acciones de las estrategias del proyecto, de acuerdo con la asignación realizada por el supervisor contractual. 2. Apoyar en el desarrollo de las actividades que se requieran para la realización de eventos de concentración y eventos de ciudad necesarios para cumplir con la meta del proyecto. 3. Elaborar informes de actividades ejecutadas que sirva como insumo para el reporte de indicadores de la estrategia del proyecto. 4. Las demás actividades requeridas por el supervisor del contrato, en el marco del objeto contratado.</t>
  </si>
  <si>
    <t>https://community.secop.gov.co/Public/Tendering/OpportunityDetail/Index?noticeUID=CO1.NTC.3829895&amp;isFromPublicArea=True&amp;isModal=true&amp;asPopupView=true</t>
  </si>
  <si>
    <t>CPS-IDER-188-2023</t>
  </si>
  <si>
    <t>DELFI ZULAY PUERTA BERRIO</t>
  </si>
  <si>
    <t>1143366903-7</t>
  </si>
  <si>
    <t>Prestación de servicios como apoyo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t>
  </si>
  <si>
    <t>267</t>
  </si>
  <si>
    <t>EL IDER pagará al CONTRATISTA el valor del contrato mediante diez (10) cuotas de igual valor por la suma de DOS MILLONES DOSCIENTOS SESENTA Y SEIS MIL PESOS MCTE ($2.266.000,00)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</si>
  <si>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del proyecto. 4. Elaborar informes de actividades ejecutadas que sirva como insumo para el reporte de indicadores de la estrategia del proyecto. 5. Las demás actividades requeridas por el supervisor del contrato, en el marco del objeto contratado.</t>
  </si>
  <si>
    <t>https://community.secop.gov.co/Public/Tendering/OpportunityDetail/Index?noticeUID=CO1.NTC.3830187&amp;isFromPublicArea=True&amp;isModal=true&amp;asPopupView=true</t>
  </si>
  <si>
    <t>CPS-IDER-189-2023</t>
  </si>
  <si>
    <t xml:space="preserve">45767874       </t>
  </si>
  <si>
    <t>274</t>
  </si>
  <si>
    <t>https://community.secop.gov.co/Public/Tendering/OpportunityDetail/Index?noticeUID=CO1.NTC.3830604&amp;isFromPublicArea=True&amp;isModal=true&amp;asPopupView=true</t>
  </si>
  <si>
    <t>CPS-IDER-190-2023</t>
  </si>
  <si>
    <t>WILMANS JOEL TEHERAN HERNANDEZ</t>
  </si>
  <si>
    <t>1143346737-5</t>
  </si>
  <si>
    <t>259</t>
  </si>
  <si>
    <t xml:space="preserve">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del proyecto. 4. Elaborar informes de actividades ejecutadas que sirva como insumo para el 
reporte de indicadores de la estrategia del proyecto. 5. Las demás actividades requeridas por el 
supervisor del contrato, en el marco del objeto contratado.
</t>
  </si>
  <si>
    <t>https://community.secop.gov.co/Public/Tendering/OpportunityDetail/Index?noticeUID=CO1.NTC.3830364&amp;isFromPublicArea=True&amp;isModal=true&amp;asPopupView=true</t>
  </si>
  <si>
    <t>CPS-IDER-191-2023</t>
  </si>
  <si>
    <t>YEISON  MARIN FLOREZ</t>
  </si>
  <si>
    <t>1047502773-1</t>
  </si>
  <si>
    <t>260</t>
  </si>
  <si>
    <t>EL IDER pagará al CONTRATISTA el valor del contrato mediante diez (10) cuotas de igual valor 
por la suma de DOS MILLONES DOSCIENTOS SESENTA Y SEIS MIL PESOS MCTE 
($2.266.000,00)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</si>
  <si>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https://community.secop.gov.co/Public/Tendering/OpportunityDetail/Index?noticeUID=CO1.NTC.3830387&amp;isFromPublicArea=True&amp;isModal=true&amp;asPopupView=true</t>
  </si>
  <si>
    <t>CPS-IDER-192-2023</t>
  </si>
  <si>
    <t>275</t>
  </si>
  <si>
    <t>EL IDER pagará al CONTRATISTA el valor del contrato mediante diez (10) cuotas de igual valor por la suma de DOS MILLONES TRESCEINTOS VEINTIDOS MIL CIENTO TREINTA Y CINCO MIL PESOS MCTE ($ 2.322.135),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</si>
  <si>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asistencia técnica y operativa en el desarrollo del proyecto, como profesor de énfasis, con las actividades para la implementación de los niveles 3 y 4 del proyecto, esto es, énfasis deportivo y perfeccionamiento deportivo.
2. Fungir como instructor de énfasis, mediante el desarrollo de habilidades deportivas específicas para las disciplinas de énfasis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</si>
  <si>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https://community.secop.gov.co/Public/Tendering/OpportunityDetail/Index?noticeUID=CO1.NTC.3831122&amp;isFromPublicArea=True&amp;isModal=true&amp;asPopupView=true</t>
  </si>
  <si>
    <t>CPS-IDER-193-2023</t>
  </si>
  <si>
    <t>OMAR JOSE LOBELO ORTEGA</t>
  </si>
  <si>
    <t xml:space="preserve">7920619        </t>
  </si>
  <si>
    <t>276</t>
  </si>
  <si>
    <t>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del proyecto.
4. Elaborar informes de actividades ejecutadas que sirva como insumo para el reporte de indicadores de la estrategia del proyecto.
5. Las demás actividades requeridas por el supervisor del contrato, en el marco del objeto contratado.</t>
  </si>
  <si>
    <t>https://community.secop.gov.co/Public/Tendering/OpportunityDetail/Index?noticeUID=CO1.NTC.3831559&amp;isFromPublicArea=True&amp;isModal=true&amp;asPopupView=true</t>
  </si>
  <si>
    <t>CPS-IDER-194-2023</t>
  </si>
  <si>
    <t>BRANDON LUIS DIAZ VITOLA</t>
  </si>
  <si>
    <t>1047473944-9</t>
  </si>
  <si>
    <t>261</t>
  </si>
  <si>
    <t xml:space="preserve">EL IDER pagará al CONTRATISTA el valor del contrato mediante diez (10) cuotas de 
igual valor por la suma de DOS MILLONES DOSCIENTOS SESENTA Y SEIS MIL 
PESOS MCTE ($2.266.000,00)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</si>
  <si>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del 
proyecto.
4. Elaborar informes de actividades ejecutadas que sirva como insumo para el reporte 
de indicadores de la estrategia del proyecto.
5. Las demás actividades requeridas por el supervisor del contrato, en el marco del 
objeto contratado.</t>
  </si>
  <si>
    <t>https://community.secop.gov.co/Public/Tendering/OpportunityDetail/Index?noticeUID=CO1.NTC.3831848&amp;isFromPublicArea=True&amp;isModal=true&amp;asPopupView=true</t>
  </si>
  <si>
    <t>CPS-IDER-195-2023</t>
  </si>
  <si>
    <t xml:space="preserve">1047459074     </t>
  </si>
  <si>
    <t>262</t>
  </si>
  <si>
    <t>EL IDER pagará al CONTRATISTA el valor del contrato mediante diez (10) cuotas de 
igual valor por la suma de DOS MILLONES DOSCIENTOS SESENTA Y SEIS MIL 
PESOS MCTE ($2.266.000,00)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</si>
  <si>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https://community.secop.gov.co/Public/Tendering/OpportunityDetail/Index?noticeUID=CO1.NTC.3832179&amp;isFromPublicArea=True&amp;isModal=true&amp;asPopupView=true</t>
  </si>
  <si>
    <t>CPS-IDER-196-2023</t>
  </si>
  <si>
    <t>MARTIN LUIS COHEN BENAVIDES</t>
  </si>
  <si>
    <t>1128055713-5</t>
  </si>
  <si>
    <t>Prestación de servicios al área de recreación como Psicólogo para el desarrollo del proyecto denominado mejoramiento de los estilos de vida mediante la promoción masiva de una vida activa de la ciudadanía en el Distrito de Cartagena.</t>
  </si>
  <si>
    <t>263</t>
  </si>
  <si>
    <t xml:space="preserve">EL IDER pagará al CONTRATISTA el valor del contrato mediante Diez (10) cuotas de 
igual valor por la suma de TRES MILLONES DOSCIENTOS MIL PESOS MCTE 
($3.200.000)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</si>
  <si>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Desarrollar evaluación y diagnóstico de enfoques del proyecto y sus estrategias 
(caminantes, madrúgale, noches, Actívate Running y joven saludable.
2. Apoyar con el diseño e implementación de los protocolos de intervención territorial y 
comunitaria.
3. Desarrollar las acciones psicológicas necesarias para el proyecto.
4. Desarrollar campañas de salud que promuevan la salud mental.
5. Desarrollar intervenciones grupales en las comunidades.
6. Participar de las mesas intersectoriales que trabajen la transversalidad de los 
programas recreativos.
7. Brindar seguimiento a las intervenciones y a las acciones del proyecto.
8. Presentar informes de manera oportuna sobre la ejecución de las actividades, previa 
solicitud del supervisor contractual.
9. Las demás actividades requeridas por el supervisor del contrato, en el marco del 
objeto contratado.</t>
  </si>
  <si>
    <t>https://community.secop.gov.co/Public/Tendering/OpportunityDetail/Index?noticeUID=CO1.NTC.3832667&amp;isFromPublicArea=True&amp;isModal=true&amp;asPopupView=true</t>
  </si>
  <si>
    <t>CPS-IDER-197-2023</t>
  </si>
  <si>
    <t xml:space="preserve">23197364       </t>
  </si>
  <si>
    <t>Prestación de servicios como auxiliar de enfermería al área de recreación para el desarrollo del proyecto Mejoramiento de los estilos de vida mediante la Promoción masiva de una vida activa de la ciudadanía en el Distrito de Cartagena</t>
  </si>
  <si>
    <t>264</t>
  </si>
  <si>
    <t>EL IDER pagará al CONTRATISTA el valor del contrato mediante Diez (10) cuotas de 
igual valor por la suma de DOS MILLONES CIENTO UN MIL DOSCIENTOS PESOS 
MCTE ($2.101.200)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</si>
  <si>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orientación en las jornadas de sensibilización que se desarrollarán mediante 
diálogos y análisis para reflexionar sobre los hábitos en el entorno de trabajo en las 
organizaciones públicas y privadas a intervenir.
2. Brindar Orientación en las jornadas de sensibilización que se desarrollarán por 
pequeños grupos acordados con los líderes de los centros penitenciarios mediante 
actividades como talleres y charlas magistrales sobre la importancia de contar con 
entornos saludables.
3. Brindar orientación en las jornadas de sensibilización que se desarrollarán por grupos 
pequeños con personas mayores que cumplan con los requerimientos mínimos para las 
actividades (acceso, capacidad, etc.). Mediante actividades como talleres y charlas 
magistrales sobre la importancia de contar con entornos saludables.
4. Realizar el levantamiento de la información de las fichas de tamizaje (que contendrá 
información personal y del estado de salud) de los beneficiarios que resulten de las 
jornadas de sensibilización.
5. Actuar con reserva profesional en las actividades encomendadas; no suministrar a 
terceros no autorizados, ni divulgar la información confidencial que sea de su 
conocimiento.
6. Llevar a cabo las campañas de los días de concientización de la salud.
7. Las demás actividades requeridas por el supervisor del contrato, en el marco del 
objeto contratado.</t>
  </si>
  <si>
    <t>https://community.secop.gov.co/Public/Tendering/OpportunityDetail/Index?noticeUID=CO1.NTC.3833703&amp;isFromPublicArea=True&amp;isModal=true&amp;asPopupView=true</t>
  </si>
  <si>
    <t>CPS-IDER-198-2023</t>
  </si>
  <si>
    <t>Prestación de servicios como auxiliar de enfermería al área de recreación para el desarrollo del proyecto Mejoramiento de los estilos de vida mediante la Promoción masiva de una vida activa de la ciudadanía en el Distrito de Cartagena.</t>
  </si>
  <si>
    <t>265</t>
  </si>
  <si>
    <t>EL IDER pagará al CONTRATISTA el valor del contrato mediante Diez (10) cuotas de igual valor 
por la suma de DOS MILLONES CIENTO UN MIL DOSCIENTOS PESOS MCTE ($2.101.200)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</si>
  <si>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orientación en las jornadas de sensibilización que se desarrollarán mediante diálogos y 
análisis para reflexionar sobre los hábitos en el entorno de trabajo en las organizaciones públicas 
y privadas a intervenir. 2. Brindar Orientación en las jornadas de sensibilización que se 
desarrollarán por pequeños grupos acordados con los líderes de los centros penitenciarios 
mediante actividades como talleres y charlas magistrales sobre la importancia de contar con 
entornos saludables. 3. Brindar orientación en las jornadas de sensibilización que se desarrollarán 
por grupos pequeños con personas mayores que cumplan con los requerimientos mínimos para 
las actividades (acceso, capacidad, etc.). mediante actividades como talleres y charlas 
magistrales sobre la importancia de contar con entornos saludables. 4. Realizar el levantamiento 
de la información de las fichas de tamizaje (que contendrá información personal y del estado de 
salud) de los beneficiarios que resulten de las jornadas de sensibilización. 5. Actuar con reserva 
profesional en las actividades encomendadas; no suministrar a terceros no autorizados, ni divulgar 
la información confidencial que sea de su conocimiento. 6. Llevar a cabo las campañas de los 
días de concientización de la salud. 7. Las demás actividades requeridas por el supervisor del 
contrato, en el marco del objeto contratado.</t>
  </si>
  <si>
    <t>https://community.secop.gov.co/Public/Tendering/OpportunityDetail/Index?noticeUID=CO1.NTC.3833641&amp;isFromPublicArea=True&amp;isModal=true&amp;asPopupView=true</t>
  </si>
  <si>
    <t>CPS-IDER-199-2023</t>
  </si>
  <si>
    <t>BLAS ENRIQUE MENDEZ ARIZA</t>
  </si>
  <si>
    <t>1143398700-6</t>
  </si>
  <si>
    <t xml:space="preserve">Prestación de servicios al área de Recreación del Instituto Distrital de Deporte y Recreación - IDER, como recreador dentro del marco del proyecto recreación Comunitaria y Aprovechamiento del tiempo libre, como mecanismo de cohesión e integración social en el Distrito de Cartagena de Indias.
</t>
  </si>
  <si>
    <t>268</t>
  </si>
  <si>
    <t>1. Desempeñar funciones en el área de recreación como recreador las actividades de la 
estrategia Recreacion Comunitaria en el marco del proyecto
2. Brindar orientación en el desarrollo del módulo estratégico de proyecto de vida
3. Realizar actividades con la escuela para padres sobre hábitos de buena crianza.
4. Apoyar el desarrollo del programa y la totalidad de los ejes temáticos del proyecto.
5. Participar en los campamentos departamentales en los que sea delegado por el 
supervisor contractual
6. Participar en los campamentos nacionales en los que sea delegado por el supervisor 
contractual.
7. Las demás actividades relacionadas con el objeto contractual que sean asignadas 
por el supervisor del contrato.</t>
  </si>
  <si>
    <t>https://community.secop.gov.co/Public/Tendering/OpportunityDetail/Index?noticeUID=CO1.NTC.3834420&amp;isFromPublicArea=True&amp;isModal=true&amp;asPopupView=true</t>
  </si>
  <si>
    <t>CPS-IDER-200-2023</t>
  </si>
  <si>
    <t>HODAIR JOSE MUÑOZ MORELOS</t>
  </si>
  <si>
    <t>1010074167-6</t>
  </si>
  <si>
    <t>269</t>
  </si>
  <si>
    <t>EL IDER pagará al CONTRATISTA el valor del contrato mediante once (11) pagos iguales por 
valor de DOS MILLONES SEISCIENTOS VEINTISEIS MIL QUINIENTOS PESOS M/CTE 
($2.626.500),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</si>
  <si>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Revisar y verificar el funcionamiento de los escenarios deportivos a su cargo. 2. Realizar 
actividades de revisión para garantizar el correcto uso y disfrute de los escenarios por parte de la 
comunidad. 3. Apoya con la administración del uso y préstamo de los escenarios a la comunidad. 
4. Presentar informes de manera oportuna al personal encargado del sistema de mantenimiento 
de escenarios deportivos sobre las necesidades detectadas de mantenimiento estético y/o 
higiénico de las instalaciones. 5. Informar sobre cualquier irregularidad de cualquier tipo que 
suceda dentro de las instalaciones. 6. Ejecutar las actividades de conservación de los escenarios 
para dar cumplimiento del plan de mantenimiento general del IDER. 7. Asistir a las reuniones que 
sean citadas por el supervisor contractual. 8. Las demás actividades requeridas por el supervisor 
del contrato, en el marco del objeto contratado.
</t>
  </si>
  <si>
    <t>https://community.secop.gov.co/Public/Tendering/OpportunityDetail/Index?noticeUID=CO1.NTC.3833988&amp;isFromPublicArea=True&amp;isModal=true&amp;asPopupView=true</t>
  </si>
  <si>
    <t>CPS-IDER-201-2023</t>
  </si>
  <si>
    <t>ELKIN DE JESUS ALCALA REALES</t>
  </si>
  <si>
    <t xml:space="preserve">73200826       </t>
  </si>
  <si>
    <t>270</t>
  </si>
  <si>
    <t>EL IDER pagará al CONTRATISTA el valor del contrato mediante once (11) pagos iguales por 
valor de DOS MILLONES SEISCIENTOS VEINTISEIS MIL QUINIENTOS PESOS M/CTE 
($2.626.500),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</si>
  <si>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https://community.secop.gov.co/Public/Tendering/OpportunityDetail/Index?noticeUID=CO1.NTC.3834824&amp;isFromPublicArea=True&amp;isModal=true&amp;asPopupView=true</t>
  </si>
  <si>
    <t>CPS-IDER-202-2023</t>
  </si>
  <si>
    <t>JULIO CESAR BANQUEZ GONZALEZ</t>
  </si>
  <si>
    <t>1143387906-9</t>
  </si>
  <si>
    <t>Prestación de servicios al área de Recreación del Instituto Distrital de Deporte y Recreación - IDER, para monitorear las actividades del proyecto Recreación Comunitaria y Aprovechamiento del tiempo libre, como mecanismo de cohesión e Integración social en el Distrito de Cartagena de Indias.</t>
  </si>
  <si>
    <t>285</t>
  </si>
  <si>
    <t>EL IDER pagará al CONTRATISTA el valor del contrato mediante Diez (10) cuotas de igual valor por la suma de DOS MILLONES NOVECIENTOS OCHENTA Y SIETE MIL PESOS MCTE ($2.987.000)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</si>
  <si>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al Jefe de recreación en el monitoreo de la realización de la estrategia recreación Comunitaria dentro del marco del proyecto. 2. Brindar asesoría en los comités de espacio público en que sea delegado por el supervisor del contrato. 3. Apoyar con la realización de ciclo paseos urbanos y rurales. 4. Apoyar con la realización de eventos recreativos con impacto de ciudad. 5. Brindar asistencia en el mantenimiento y buen uso de la infraestructura del área donde se desarrollen las actividades (carpas, vallas, colombinas, bicicletas, conos). 6. Realizar seguimiento de los eventos y actividades de ciudad y apoyar en la gestión para la consecución de los permisos, de acuerdo con lo establecido en la norma para la utilización del espacio publico 7. Apoyar en la realización de ciclo paseos urbanos y rurales. 8. Apoyar en el cumplimiento de las actividades por cada recreador 9. Presentar informes de manera oportuna sobre la ejecución de las actividades, previa solicitud
del supervisor contractual. 10. Las demás actividades relacionadas con el objeto contractual que sean asignadas por el supervisor del contrato.</t>
  </si>
  <si>
    <t>https://community.secop.gov.co/Public/Tendering/OpportunityDetail/Index?noticeUID=CO1.NTC.3835011&amp;isFromPublicArea=True&amp;isModal=true&amp;asPopupView=true</t>
  </si>
  <si>
    <t>CPS-IDER-203-2023</t>
  </si>
  <si>
    <t>NATALIA MARIA WATTS CASTIBLANCO</t>
  </si>
  <si>
    <t>1235038278-9</t>
  </si>
  <si>
    <t xml:space="preserve">Prestación de servicios al área de Recreación del Instituto Distrital de Deporte y Recreación - IDER, como apoyo como promotor lúdico en el marco del proyecto recreación Comunitaria y Aprovechamiento del tiempo libre, como mecanismo de cohesión e integración social en el Distrito de Cartagena de Indias.
</t>
  </si>
  <si>
    <t>271</t>
  </si>
  <si>
    <t>EL IDER pagará al CONTRATISTA el valor del contrato
mediante Diez (10) cuotas de igual valor por la suma de DOS MILLONES DOSCIENTOS 
MIL PESOS MCTE ($2.200.000)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</si>
  <si>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 xml:space="preserve">1. Desempeñar funciones como promotor lúdico para apoyar las actividades de la 
estrategia escuela recreativa en el marco del proyecto recreación comunitaria y 
aprovechamiento del tiempo libre, como mecanismo de cohesión e integración social en 
el Distrito de Cartagena de indias.
2. Realizar capacitaciones a las madres comunitarias y agentes educativas en talleres 
de elaboración de juguetes y juegos.
3. Asistir en las competencias dirigidas a las madres comunitarias y agentes educativas 
a través de asesoría de hábitos y estilos de vida saludable.
4. Apoyar en el desarrollo de las campañas (cuentos que no son cuentos), caminata por 
la lactancia materna, promoción semana de la salud en la primera infancia.
5. Apoyar con la sesión lúdica permanente a la población de primera infancia con 
actividades rectoras.
6. Apoyar en la realización de los carnavales lúdicos.
7. Las demás actividades relacionadas con el objeto contractual que sean asignadas 
por el supervisor del contrato.
</t>
  </si>
  <si>
    <t>https://community.secop.gov.co/Public/Tendering/OpportunityDetail/Index?noticeUID=CO1.NTC.3834963&amp;isFromPublicArea=True&amp;isModal=true&amp;asPopupView=true</t>
  </si>
  <si>
    <t>CPS-IDER-204-2023</t>
  </si>
  <si>
    <t>AMAURY DE JESUS OSORIO LENTINO</t>
  </si>
  <si>
    <t xml:space="preserve">19280711       </t>
  </si>
  <si>
    <t>277</t>
  </si>
  <si>
    <t>1. Brindar asistencia técnica y operativa en el desarrollo del proyecto, como profesor de énfasis, con las actividades para la implementación de los niveles 3 y 4 del proyecto, esto es, énfasis deportivo y perfeccionamiento deportivo. 2. Fungir como instructor de énfasis, mediante el desarrollo de habilidades deportivas específicas para las disciplinas de énfasis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</si>
  <si>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https://community.secop.gov.co/Public/Tendering/OpportunityDetail/Index?noticeUID=CO1.NTC.3838644&amp;isFromPublicArea=True&amp;isModal=true&amp;asPopupView=true</t>
  </si>
  <si>
    <t>CPS-IDER-205-2023</t>
  </si>
  <si>
    <t>ANDERSON  OVIEDO MARTINEZ</t>
  </si>
  <si>
    <t xml:space="preserve">92518571       </t>
  </si>
  <si>
    <t>278</t>
  </si>
  <si>
    <t>https://community.secop.gov.co/Public/Tendering/OpportunityDetail/Index?noticeUID=CO1.NTC.3838943&amp;isFromPublicArea=True&amp;isModal=true&amp;asPopupView=true</t>
  </si>
  <si>
    <t>CPS-IDER-206-2023</t>
  </si>
  <si>
    <t>BRAYAN JOSE MELENDEZ POLO</t>
  </si>
  <si>
    <t>1002197354-6</t>
  </si>
  <si>
    <t>279</t>
  </si>
  <si>
    <t>https://community.secop.gov.co/Public/Tendering/OpportunityDetail/Index?noticeUID=CO1.NTC.3839244&amp;isFromPublicArea=True&amp;isModal=true&amp;asPopupView=true</t>
  </si>
  <si>
    <t>CPS-IDER-207-2023</t>
  </si>
  <si>
    <t>280</t>
  </si>
  <si>
    <t>https://community.secop.gov.co/Public/Tendering/OpportunityDetail/Index?noticeUID=CO1.NTC.3839274&amp;isFromPublicArea=True&amp;isModal=true&amp;asPopupView=true</t>
  </si>
  <si>
    <t>CPS-IDER-208-2023</t>
  </si>
  <si>
    <t>glena luz torres julio</t>
  </si>
  <si>
    <t>45762768-0</t>
  </si>
  <si>
    <t>Prestación de servicios profesionales para brindar acompañamiento a los procesos del área de Talento Humano del IDER del Instituto Distrital de Deporte y Recreación-IDER, especialmente en el diseño e implementación del Sistema de Gestión de Seguridad y Salud en el Trabajo del instituto.</t>
  </si>
  <si>
    <t>281</t>
  </si>
  <si>
    <t>EL IDER pagará al CONTRATISTA el valor del contrato mediante 4 pagos iguales por valor de TRES MILLONES QUINIENTOS MIL PESOS ($3.500.000)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</si>
  <si>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1.Asesorar en el diseño y estructuración de los planes programas y proyectos de seguridad y salud en el trabajo del IDER. 2. Recopilar y reportar los indicadores de gestión de cada programa del plan de seguridad y salud en el trabajo, de acuerdo con los procedimientos establecidos. 3. Identificar los peligros, evaluar y valorar los riesgos y establecer los respectivos controles necesarios para proteger la seguridad y salud de todos los servidores públicos, funcionarios y contratistas mediante la mejora continua del sistema de gestión de la seguridad y salud en el trabajo (SGSST). 4. Fomentar la cultura del autocuidado, la promoción de la Seguridad y Salud en el Trabajo, la prevención de Accidente de Trabajo y Enfermedad Laboral y la identificación de peligros y gestión de riesgos por parte del empleador, contratantes y trabajadores independientes con el acompañamiento de las aseguradoras de riesgos laborales; para reducir la siniestralidad de los trabajadores en los lugares de trabajo y mejorar las condiciones de trabajo seguras y saludables. 5. Elaborar los documentos requeridos en el marco de los procesos de auditorías y realizar propuestas de mejora, seguimiento y evaluación. 6. Las demás actividades requeridas por el supervisor del contrato, en el marco del objeto contratado.</t>
  </si>
  <si>
    <t>https://community.secop.gov.co/Public/Tendering/OpportunityDetail/Index?noticeUID=CO1.NTC.3839751&amp;isFromPublicArea=True&amp;isModal=true&amp;asPopupView=true</t>
  </si>
  <si>
    <t>CPS-IDER-209-2023</t>
  </si>
  <si>
    <t>HEINER ENRIQUE SERRANO GALAN</t>
  </si>
  <si>
    <t xml:space="preserve">73202559       </t>
  </si>
  <si>
    <t>282</t>
  </si>
  <si>
    <t>https://community.secop.gov.co/Public/Tendering/OpportunityDetail/Index?noticeUID=CO1.NTC.3840167&amp;isFromPublicArea=True&amp;isModal=true&amp;asPopupView=true</t>
  </si>
  <si>
    <t>CPS-IDER-210-2023</t>
  </si>
  <si>
    <t>LILIANA MERCEDES DEL TORO CASTRO</t>
  </si>
  <si>
    <t>45507357-5</t>
  </si>
  <si>
    <t>283</t>
  </si>
  <si>
    <t>https://community.secop.gov.co/Public/Tendering/OpportunityDetail/Index?noticeUID=CO1.NTC.3840787&amp;isFromPublicArea=True&amp;isModal=true&amp;asPopupView=true</t>
  </si>
  <si>
    <t>CPS-IDER-211-2023</t>
  </si>
  <si>
    <t>JEISSON GUILLERMO CARO ALTAHONA</t>
  </si>
  <si>
    <t xml:space="preserve">8853084        </t>
  </si>
  <si>
    <t>284</t>
  </si>
  <si>
    <t>https://community.secop.gov.co/Public/Tendering/OpportunityDetail/Index?noticeUID=CO1.NTC.3840355&amp;isFromPublicArea=True&amp;isModal=true&amp;asPopupView=true</t>
  </si>
  <si>
    <t>CPS-IDER-212-2023</t>
  </si>
  <si>
    <t>JOSE ALBERTO PUELLO LOPEZ</t>
  </si>
  <si>
    <t xml:space="preserve">2760740        </t>
  </si>
  <si>
    <t>286</t>
  </si>
  <si>
    <t>https://community.secop.gov.co/Public/Tendering/OpportunityDetail/Index?noticeUID=CO1.NTC.3840906&amp;isFromPublicArea=True&amp;isModal=true&amp;asPopupView=true</t>
  </si>
  <si>
    <t>CPS-IDER-213-2023</t>
  </si>
  <si>
    <t>MAURICIO JOSE ARROYO BERTEL</t>
  </si>
  <si>
    <t>1047405195-9</t>
  </si>
  <si>
    <t>Prestación de servicios al área de Deporte del Instituto Distrital de Deporte y Recreación - IDER como Instructor de núcleos del proyecto Desarrollo de la Escuela de Iniciación y formación deportiva por núcleos y énfasis en la ciudad de Cartagena de Indias.</t>
  </si>
  <si>
    <t>287</t>
  </si>
  <si>
    <t>1. Brindar asistencia técnica y operativa en el desarrollo del proyecto, como profesor de énfasis, con las actividades para la implementación del nivel 1 y 2 del proyecto, esto es, iniciación deportiva y formación deportiva. 2. Fungir como profesor de núcleos, mediante el desarrollo de habilidades motrices básicas del ser humano, las cuales se consideran fundamentales para el desarrollo físico de los estudiantes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</si>
  <si>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https://community.secop.gov.co/Public/Tendering/OpportunityDetail/Index?noticeUID=CO1.NTC.3841028&amp;isFromPublicArea=True&amp;isModal=true&amp;asPopupView=true</t>
  </si>
  <si>
    <t>CPS-IDER-214-2023</t>
  </si>
  <si>
    <t>OMAR ALEXANDER PRADA ALVEAR</t>
  </si>
  <si>
    <t>7960621-8</t>
  </si>
  <si>
    <t>Prestación de Servicios Profesionales como Abogado para brindar asesoría en los asuntos jurídicos del Instituto Distrital de Deporte y Recreación- IDER, en la Oficina de Control Interno.</t>
  </si>
  <si>
    <t>288</t>
  </si>
  <si>
    <t>EL IDER pagará al CONTRATISTA el valor del contrato mediante 4 pagos iguales por valor de TRES MILLONES SEISCIENTOS CINCO MIL PESOS M/CTE ($3.605.000)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</si>
  <si>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evaluaciones de los aspectos jurídicos del sistema de control interno en el desarrollo de las auditorias programadas por la oficina de control interno, aplicando los criterios contenidos en la norma técnica NTC-GP 1000; 2009 y el nuevo modelo estándar de control interno MECI. 2. Realizar informes de resultados de las auditorias desde el componente jurídico contengan el diagnostico, recomendaciones y acciones de mejoramiento a los diferentes procesos de la entidad. 3. Realizar seguimiento al cumplimiento de las recomendaciones dadas en las auditorías internas realizadas y con los compromisos consignados en los planes de mejoramiento suscritos con las dependencias auditadas. 4. Efectuar control mensual a la rendición de informes correspondientes a la oficina de control interno y apoyar en la realización de estos. 5. Las demás actividades requeridas por el supervisor del contrato, en el marco del objeto contratado.</t>
  </si>
  <si>
    <t>https://community.secop.gov.co/Public/Tendering/OpportunityDetail/Index?noticeUID=CO1.NTC.3841157&amp;isFromPublicArea=True&amp;isModal=true&amp;asPopupView=true</t>
  </si>
  <si>
    <t>CPS-IDER-215-2023</t>
  </si>
  <si>
    <t xml:space="preserve">73119188       </t>
  </si>
  <si>
    <t>Prestación de servicios de apoyo a la gestión al área de Deporte del Instituto Distrital de Deporte y Recreación - IDER, como Monitor Universitarios, en el marco del proyecto Fortalecimiento del deporte estudiantil mediante la implementación de los Juegos Intercolegiados y universitarios en el Distrito de Cartagena de Indias.</t>
  </si>
  <si>
    <t>289</t>
  </si>
  <si>
    <t>EL IDER pagará al CONTRATISTA el valor del contrato mediante diez (10) cuotas de igual valor por la suma de DOS MILLONES OCHOCIENTOS TREINTA Y SEIS MIL SEISCIENTOS VEINTE PESOS MCTE ($ 2.836.620)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</si>
  <si>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Monitorear las actividades de encuentros universitarios en el marco del proyecto 2. Realizar acompañamiento y apoyar la socialización para que las universidades con domicilio en Cartagena de Indias conozcan la estrategia de los juegos universitarios y participen en ella. 3. Brindar asistencia al IDER en el desarrollo de las actividades que este desplegué para el acompañamiento en el desarrollo de las competencias de los juegos interuniversitarios. 4. Apoyar en la divulgación de las actividades relacionadas encuentros universitarios en el marco del proyecto. 5. Las demás actividades requeridas por el supervisor del contrato, en el marco del objeto contratado.</t>
  </si>
  <si>
    <t>https://community.secop.gov.co/Public/Tendering/OpportunityDetail/Index?noticeUID=CO1.NTC.3841409&amp;isFromPublicArea=True&amp;isModal=true&amp;asPopupView=true</t>
  </si>
  <si>
    <t>CPS-IDER-217-2023</t>
  </si>
  <si>
    <t>JOSE GREGORIO CONTRERAS LOPEZ</t>
  </si>
  <si>
    <t>73207175-6</t>
  </si>
  <si>
    <t>290</t>
  </si>
  <si>
    <t>https://community.secop.gov.co/Public/Tendering/OpportunityDetail/Index?noticeUID=CO1.NTC.3841752&amp;isFromPublicArea=True&amp;isModal=true&amp;asPopupView=true</t>
  </si>
  <si>
    <t>CPS-IDER-218-2023</t>
  </si>
  <si>
    <t>RODOLFO  TORRES CABALLERO</t>
  </si>
  <si>
    <t>73144771</t>
  </si>
  <si>
    <t>291</t>
  </si>
  <si>
    <t>https://community.secop.gov.co/Public/Tendering/OpportunityDetail/Index?noticeUID=CO1.NTC.3842687&amp;isFromPublicArea=True&amp;isModal=true&amp;asPopupView=true</t>
  </si>
  <si>
    <t>CPS-IDER-219-2023</t>
  </si>
  <si>
    <t>RODRIGO ALONSO PEREIRA CASTRO</t>
  </si>
  <si>
    <t xml:space="preserve">73558962       </t>
  </si>
  <si>
    <t>292</t>
  </si>
  <si>
    <t>https://community.secop.gov.co/Public/Tendering/OpportunityDetail/Index?noticeUID=CO1.NTC.3843096&amp;isFromPublicArea=True&amp;isModal=true&amp;asPopupView=true</t>
  </si>
  <si>
    <t>CPS-IDER-220-2023</t>
  </si>
  <si>
    <t>SANDERS ALFREDO SANCHEZ IBARRA</t>
  </si>
  <si>
    <t>9097612-7</t>
  </si>
  <si>
    <t>293</t>
  </si>
  <si>
    <t>1. Revisar y verificar el funcionamiento de los escenarios deportivos a su cargo.
2. Realizar actividades de revisión para garantizar el correcto uso y disfrute de los escenarios por parte de la comunidad.
3. Apoya con la administración del uso y préstamo de los escenarios a la comunidad.
4. Presentar informes de manera oportuna al personal encargado del sistema de mantenimiento de escenarios deportivos sobre las necesidades detectadas de mantenimiento estético y/o higiénico de las instalaciones.
5. Informar sobre cualquier irregularidad de cualquier tipo que suceda dentro de las instalaciones.
6. Ejecutar las actividades de conservación de los escenarios para dar cumplimiento del plan de mantenimiento general del IDER.
7. Asistir a las reuniones que sean citadas por el supervisor contractual.
8. Las demás actividades requeridas por el supervisor del contrato, en el marco del objeto contratado.</t>
  </si>
  <si>
    <t>https://community.secop.gov.co/Public/Tendering/OpportunityDetail/Index?noticeUID=CO1.NTC.3844044&amp;isFromPublicArea=True&amp;isModal=true&amp;asPopupView=true</t>
  </si>
  <si>
    <t>CPS-IDER-221-2023</t>
  </si>
  <si>
    <t>Prestación de servicios de apoyo a la gestión al área de recreación como líder bosque en el marco del proyecto recreación Comunitaria y Aprovechamiento del tiempo libre, como mecanismo de cohesión e integración social en el Distrito de Cartagena de Indias.</t>
  </si>
  <si>
    <t>294</t>
  </si>
  <si>
    <t>EL IDER pagará al CONTRATISTA el valor del contrato mediante Diez (10) Cuotas de igual valor por la suma de DOS MILLONES CIENTO UN MIL DOSCIENTOS PESOS MCTE ($2.101.200)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 correspondientes a Seguridad Social Integral.</t>
  </si>
  <si>
    <t>1. Desempeñar funciones como líder de bosque en el marco del proyecto.
2. Asistir en la ejecución del módulo estratégico de proyecto de vida
3. Realizar actividades con la escuela para padres sobre hábitos de buena crianza.
4. Brindar orientación en la convocatoria, socialización e inscripción a los bosques establecidos
5. Apoyar el desarrollo del programa y la totalidad de los ejes temáticos de campamentos juveniles
6. Asistir a la realización de los campamentos distritales
7. Orientar en los campamentos departamentales en los que sea delegado por el supervisor del contrato
8. Participar en los campamentos Nacionales en los que sea delegado por el supervisor del contrato.
9. Las demás actividades relacionadas con el objeto contractual que sean asignadas por el Supervisor
del contrato.</t>
  </si>
  <si>
    <t>https://community.secop.gov.co/Public/Tendering/OpportunityDetail/Index?noticeUID=CO1.NTC.3844625&amp;isFromPublicArea=True&amp;isModal=true&amp;asPopupView=true</t>
  </si>
  <si>
    <t>CPS-IDER-222-2023</t>
  </si>
  <si>
    <t>295</t>
  </si>
  <si>
    <t>https://community.secop.gov.co/Public/Tendering/OpportunityDetail/Index?noticeUID=CO1.NTC.3845231&amp;isFromPublicArea=True&amp;isModal=true&amp;asPopupView=true</t>
  </si>
  <si>
    <t>CPS-IDER-223-2023</t>
  </si>
  <si>
    <t>26-01-2023</t>
  </si>
  <si>
    <t>CINDY  NARVAEZ PORTO</t>
  </si>
  <si>
    <t>1047395826-3</t>
  </si>
  <si>
    <t>296</t>
  </si>
  <si>
    <t xml:space="preserve">EL IDER pagará al CONTRATISTA el valor del contrato mediante Diez (10) cuotas de 
igual valor por la suma de DOS MILLONES DOSCIENTOS MIL PESOS MCTE 
($2.200.000)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</si>
  <si>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 xml:space="preserve">1. Desempeñar funciones como promotor lúdico para apoyar las actividades de la 
estrategia escuela recreativa en el marco del proyecto recreación comunitaria y 
aprovechamiento del tiempo libre, como mecanismo de cohesión e integración social en 
el Distrito de Cartagena de indias.
2. Realizar capacitaciones a las madres comunitarias y agentes educativas en talleres de
elaboración de juguetes y juegos.
3. Asistir en las competencias dirigidas a las madres comunitarias y agentes educativas a 
través de asesoría de hábitos y estilos de vida saludable.
4. Apoyar en el desarrollo de las campañas (cuentos que no son cuentos), caminata por la
lactancia materna, promoción semana de la salud en la primera infancia.
5. Apoyar con la sesión lúdica permanente a la población de primera infancia con 
actividades rectoras.
6. Apoyar en la realización de los carnavales lúdicos.
7. Las demás actividades relacionadas con el objeto contractual que sean asignadas por el
supervisor del contrato.
</t>
  </si>
  <si>
    <t>https://community.secop.gov.co/Public/Tendering/OpportunityDetail/Index?noticeUID=CO1.NTC.3845618&amp;isFromPublicArea=True&amp;isModal=true&amp;asPopupView=true</t>
  </si>
  <si>
    <t>CPS-IDER-224-2023</t>
  </si>
  <si>
    <t>ELIANA PATRICIA BENITEZ MARTINEZ</t>
  </si>
  <si>
    <t>1065377853-1</t>
  </si>
  <si>
    <t>Prestación de servicios al área de Recreación del Instituto Distrital de Deporte y Recreación - IDER, como apoyo como promotor lúdico en el marco del proyecto recreación Comunitaria y Aprovechamiento del tiempo libre, como mecanismo de cohesión e integración social en el Distrito de Cartagena de Indias.</t>
  </si>
  <si>
    <t>297</t>
  </si>
  <si>
    <t>https://community.secop.gov.co/Public/Tendering/OpportunityDetail/Index?noticeUID=CO1.NTC.3845674&amp;isFromPublicArea=True&amp;isModal=true&amp;asPopupView=true</t>
  </si>
  <si>
    <t>CPS-IDER-225-2023</t>
  </si>
  <si>
    <t>JOSE DAVID MENDEZ MATOS</t>
  </si>
  <si>
    <t xml:space="preserve">1143351525     </t>
  </si>
  <si>
    <t>Prestación de servicios de apoyo como asistente técnico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t>
  </si>
  <si>
    <t>298</t>
  </si>
  <si>
    <t xml:space="preserve">EL IDER pagará al CONTRATISTA el valor del contrato mediante diez (10) cuotas de 
igual valor por la suma de DOS MILLONES SEISCIENTOS ONCE MIL SETECIENTOS 
NOVENTA Y DOS PESOS MCTE ($2.611.792)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</si>
  <si>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del 
proyecto.
4. Elaborar informes de actividades ejecutadas que sirva como insumo para el reporte de
indicadores de la estrategia del proyecto.
5. Apoyar en la organización de las actividades del equipo de actividad física, de acuerdo 
con las instrucciones del supervisor contractual.
6. Las demás actividades requeridas por el supervisor del contrato, en el marco del objeto
contratado</t>
  </si>
  <si>
    <t>https://community.secop.gov.co/Public/Tendering/OpportunityDetail/Index?noticeUID=CO1.NTC.3846239&amp;isFromPublicArea=True&amp;isModal=true&amp;asPopupView=true</t>
  </si>
  <si>
    <t>CPS-IDER-226-2023</t>
  </si>
  <si>
    <t>27-01-2023</t>
  </si>
  <si>
    <t>ALVARO JOSE TORRES SANCHEZ</t>
  </si>
  <si>
    <t>1049825954</t>
  </si>
  <si>
    <t>310</t>
  </si>
  <si>
    <t>https://community.secop.gov.co/Public/Tendering/OpportunityDetail/Index?noticeUID=CO1.NTC.3850173&amp;isFromPublicArea=True&amp;isModal=true&amp;asPopupView=true</t>
  </si>
  <si>
    <t>CPS-IDER-227-2023</t>
  </si>
  <si>
    <t>ANIBAL ENRIQUE MONTERO CANTILLO</t>
  </si>
  <si>
    <t xml:space="preserve">19154282-0     </t>
  </si>
  <si>
    <t>299</t>
  </si>
  <si>
    <t>EL IDER pagará al CONTRATISTA el valor del contrato mediante once (11) pagos iguales por 
valor de TRES MILLONES SEISCIENTOS SETENTA Y SIETE MIL CIEN PESOS M/CTE 
($3.677.100),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</si>
  <si>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apoyo en diseño y estructuración de proyectos desde sus competencias. 2. Brindar 
apoyo es la estimación y/o valoración de costos de los proyectos que pretenda adelantar la oficina 
de infraestructura en el marco del proyecto. 3. Realizar inspección ocular en los diferentes 
proyectos se adelanten por la oficina de infraestructura en el marco del proyecto. 4. Apoyar con 
las actividades necesarias para el mantenimiento escenarios 5. Emitir conceptos técnicos sobre 
el estado de los escenarios. 6. Apoyar en la evaluación técnica de los diferentes procesos 
contractuales provenientes de la oficina de infraestructura en el marco del proyecto. 7. Asistir a 
las reuniones que sean citadas por el supervisor contractual. 8. Brindar apoyo en la supervisión 
contractual al Asesor de Infraestructura en los casos que así lo requiera, de acuerdo con las 
competencias del contratista. 9. Las demás actividades requeridas por el supervisor del contrato, 
en el marco del objeto contratado.</t>
  </si>
  <si>
    <t>https://community.secop.gov.co/Public/Tendering/OpportunityDetail/Index?noticeUID=CO1.NTC.3850538&amp;isFromPublicArea=True&amp;isModal=true&amp;asPopupView=true</t>
  </si>
  <si>
    <t>CPS-IDER-228-2023</t>
  </si>
  <si>
    <t>ARTURO ALBERTO NUÑEZ LUNA</t>
  </si>
  <si>
    <t>73097671</t>
  </si>
  <si>
    <t>300</t>
  </si>
  <si>
    <t>https://community.secop.gov.co/Public/Tendering/OpportunityDetail/Index?noticeUID=CO1.NTC.3850824&amp;isFromPublicArea=True&amp;isModal=true&amp;asPopupView=true</t>
  </si>
  <si>
    <t>CPS-IDER-229-2023</t>
  </si>
  <si>
    <t>Prestación de servicios al área de Deporte del Instituto Distrital de Deporte y Recreación - IDER, como asistente del proyecto Consolidación del Sistema Deportivo Distrital mediante una estrategia de estímulos y/o apoyos a las organizaciones deportivas y deportistas de altos logros.</t>
  </si>
  <si>
    <t>301</t>
  </si>
  <si>
    <t xml:space="preserve">EL IDER pagará al CONTRATISTA el valor del contrato mediante diez (10) cuotas de 
igual valor por la suma de TRES MILLONES CIENTO CINCUENTA Y UN MIL 
OCHOCIENTOS PESOS MCTE ($3.151.800,00),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</si>
  <si>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 xml:space="preserve">1. Participar en las actividades que se desarrollen en el marco del proyecto.
2. Participar en las actividades que deban desarrollar para realizar las entregas de los 
estímulos tanto a deportistas como a organismos deportivos, de acuerdo con las 
instrucciones del supervisor del contrato.
3. Participar al área de Deporte en la logística para el desarrollo de eventos deportivos 
de carácter regional, nacional e internaciones que se gesten en el marco del proyecto.
4. Participar en la realización de los encuentros donde participen las organizaciones 
deportivas.
5. Las demás actividades requeridas por el supervisor del contrato, en el marco del 
objeto contratado.
</t>
  </si>
  <si>
    <t>https://community.secop.gov.co/Public/Tendering/OpportunityDetail/Index?noticeUID=CO1.NTC.3851475&amp;isFromPublicArea=True&amp;isModal=true&amp;asPopupView=true</t>
  </si>
  <si>
    <t>CPS-IDER-230-2023</t>
  </si>
  <si>
    <t>GARY MANUEL PEREZ SALGADO</t>
  </si>
  <si>
    <t>73193702-5</t>
  </si>
  <si>
    <t>Prestación de servicios como apoyo en actividad física al área de recreación para el desarrollo de la estrategia mejoramiento de los estilos de vida en el marco del proyecto denominado mejoramiento de los estilos de vida mediante la promoción masiva de una vida activa de la ciudadanía en el Distrito de Cartagena</t>
  </si>
  <si>
    <t>302</t>
  </si>
  <si>
    <t>EL IDER pagará al CONTRATISTA el valor del contrato mediante diez (10) cuotas de igual valor 
por la suma de DOS MILLONES DOSCIENTOS SESENTA Y SEIS MIL PESOS MCTE 
($2.266.000,00)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</si>
  <si>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https://community.secop.gov.co/Public/Tendering/OpportunityDetail/Index?noticeUID=CO1.NTC.3851313&amp;isFromPublicArea=True&amp;isModal=true&amp;asPopupView=true</t>
  </si>
  <si>
    <t>CPS-IDER-231-2023</t>
  </si>
  <si>
    <t>GOODY  CASTRO GAMBIN</t>
  </si>
  <si>
    <t>73131633</t>
  </si>
  <si>
    <t>303</t>
  </si>
  <si>
    <t>https://community.secop.gov.co/Public/Tendering/OpportunityDetail/Index?noticeUID=CO1.NTC.3851389&amp;isFromPublicArea=True&amp;isModal=true&amp;asPopupView=true</t>
  </si>
  <si>
    <t>CPS-IDER-232-2023</t>
  </si>
  <si>
    <t>KATHERINE  MIRANDA PEREZ</t>
  </si>
  <si>
    <t xml:space="preserve">1143339036     </t>
  </si>
  <si>
    <t>Prestación de servicios al área de Recreación del Instituto Distrital de Deporte y Recreación - IDER, como recreador dentro del marco del proyecto recreación Comunitaria y Aprovechamiento del tiempo libre, como mecanismo de cohesión e integración social en el Distrito de Cartagena de Indias.</t>
  </si>
  <si>
    <t>311</t>
  </si>
  <si>
    <t>1. Desempeñar funciones en el área de recreación como recreador las actividades de la estrategia Recreación Comunitaria en el marco del proyecto 2. Brindar orientación en el desarrollo del módulo estratégico de proyecto de vida 3. Realizar actividades con la escuela para padres sobre hábitos de buena crianza. 4. Apoyar el desarrollo del programa y la totalidad de los ejes temáticos del proyecto. 5. Participar en los campamentos departamentales en los que sea delegado por el supervisor contractual 6. Participar en los campamentos nacionales en los que sea delegado por el supervisor contractual. 7. Las demás actividades relacionadas con el objeto contractual que sean asignadas por el supervisor del contrato.</t>
  </si>
  <si>
    <t>https://community.secop.gov.co/Public/Tendering/OpportunityDetail/Index?noticeUID=CO1.NTC.3851779&amp;isFromPublicArea=True&amp;isModal=true&amp;asPopupView=true</t>
  </si>
  <si>
    <t>CPS-IDER-233-2023</t>
  </si>
  <si>
    <t>DESIRE YAJAIRA SIMARRA MENA</t>
  </si>
  <si>
    <t>45531837-1</t>
  </si>
  <si>
    <t>Prestación de servicios al área de Deporte del Instituto Distrital de Deporte y Recreación - IDER, como Interprete Programa de Discapacidad en el marco del proyecto Integración Comunitaria a través del Deporte como Herramienta para la inclusión Social desde los diferentes enfoques Poblacionales.</t>
  </si>
  <si>
    <t>312</t>
  </si>
  <si>
    <t>EL IDER pagará al CONTRATISTA el valor del contrato mediante diez (10) cuotas de igual valor por la suma de TRES MILLONES NOVENTA Y SEIS MIL CIENTO OCHENTA PESOS MCTE ($3.096.180,00)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</si>
  <si>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al área de Deporte del IDER como Intérprete del Programa de Discapacidad en el marco del proyecto.
2. Brindar asistencia técnica y operativa a las mesas de trabajo y reuniones grupales con la comunidad para la socialización de las diferentes estrategias a realizar durante el año sobre deporte social, en especial las relacionadas con personas en situación de discapacidad.
3. Apoyar con la difusión de la reglamentación y estrategia para la creación de organizaciones deportivas.
4. Apoyar al área de Deporte del IDER en las acciones necesarias para llevar a cabo los torneos de los juegos de personas en situación de discapacidad.
5. Las demás actividades requeridas por el supervisor del contrato, en el marco del objeto contratado.</t>
  </si>
  <si>
    <t>https://community.secop.gov.co/Public/Tendering/OpportunityDetail/Index?noticeUID=CO1.NTC.3852428&amp;isFromPublicArea=True&amp;isModal=true&amp;asPopupView=true</t>
  </si>
  <si>
    <t>CPS-IDER-234-2023</t>
  </si>
  <si>
    <t xml:space="preserve">73569276       </t>
  </si>
  <si>
    <t>313</t>
  </si>
  <si>
    <t>https://community.secop.gov.co/Public/Tendering/OpportunityDetail/Index?noticeUID=CO1.NTC.3851879&amp;isFromPublicArea=True&amp;isModal=true&amp;asPopupView=true</t>
  </si>
  <si>
    <t>CPS-IDER-235-2023</t>
  </si>
  <si>
    <t>YOHANNA PATRICIA ESTUPIÑAN DUEÑAS</t>
  </si>
  <si>
    <t>Prestación de servicios Profesionales al área de Recreación del Instituto Distrital de Deporte y Recreación - IDER, para apoyar como psicólogo (a) las actividades del proyecto denominado Recreación Comunitaria y Aprovechamiento del tiempo libre, como mecanismo de cohesión e Integración social en el Distrito de Cartagena de Indias</t>
  </si>
  <si>
    <t>304</t>
  </si>
  <si>
    <t>EL IDER pagará al CONTRATISTA el valor del contrato mediante Diez (10) cuotas de igual valor 
por la suma de TRES MILLONES CIENTO CINCUENTA Y UN MIL OCHOCIENTOS PESOS 
MCTE ($3.151.800)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</si>
  <si>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Desarrollar proyectos de orientación psicosocial durante la ejecución del proyecto recreación 
comunitaria y aprovechamiento del tiempo libre, como mecanismo de cohesión e integración 
social en el Distrito de Cartagena de indias. 2. Participar en el desarrollo de asesorías al área de 
recreación en el desarrollo del módulo estratégico de proyecto de vida. 3. Implementar procesos 
de actividades con escuela para padres sobre hábitos de buena crianza. 4. Promover el desarrollo 
del programa y la totalidad de los ejes temáticos de campamentos juveniles 5. Participar en la 
planeación y realización de los campamentos distritales 6. Participar en los campamentos 
departamentales en los que sea delegado por el supervisor contractual 7. Participar en los 
campamentos Nacionales en los que sea delegado por el supervisor contractual 8. Participar en 
la elaboración de los proyectos para la implementación en las comunidades. 9. Las demás 
actividades relacionadas con el objeto contractual que sean asignadas por el supervisor del 
contrato.</t>
  </si>
  <si>
    <t>https://community.secop.gov.co/Public/Tendering/OpportunityDetail/Index?noticeUID=CO1.NTC.3852242&amp;isFromPublicArea=True&amp;isModal=true&amp;asPopupView=true</t>
  </si>
  <si>
    <t>CPS-IDER-236-2023</t>
  </si>
  <si>
    <t xml:space="preserve">1047371519     </t>
  </si>
  <si>
    <t>Prestación de servicios al área de Deporte del Instituto Distrital de Deporte y Recreación - IDER como Instructor de énfasis del proyecto Desarrollo de la Escuela de Iniciación y formación deportiva por núcleos y énfasis en la ciudad de Cartagena de Indias</t>
  </si>
  <si>
    <t>305</t>
  </si>
  <si>
    <t>EL IDER pagará al CONTRATISTA el valor del contrato mediante diez (10) cuotas de 
igual valor por la suma de DOS MILLONES TRESCEINTOS VEINTIDOS MIL CIENTO 
TREINTA Y CINCO MIL PESOS MCTE ($ 2.322.135),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</si>
  <si>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asistencia técnica y operativa en el desarrollo del proyecto, como profesor de 
énfasis, con las actividades para la implementación de los niveles 3 y 4 del proyecto, 
esto es, énfasis deportivo y perfeccionamiento deportivo.
2. Fungir como instructor de énfasis, mediante el desarrollo de habilidades deportivas 
específicas para las disciplinas de énfasis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</si>
  <si>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https://community.secop.gov.co/Public/Tendering/OpportunityDetail/Index?noticeUID=CO1.NTC.3852772&amp;isFromPublicArea=True&amp;isModal=true&amp;asPopupView=true</t>
  </si>
  <si>
    <t>CPS-IDER-237-2023</t>
  </si>
  <si>
    <t>FRANK  DE LA ROSA FIGUEROA</t>
  </si>
  <si>
    <t xml:space="preserve">73201109       </t>
  </si>
  <si>
    <t>314</t>
  </si>
  <si>
    <t>1. Brindar asistencia técnica y operativa en el desarrollo del proyecto, como profesor de énfasis, con las actividades para la implementación de los niveles 3 y 4 del proyecto, esto es, énfasis deportivo y perfeccionamiento deportivo.
2. Fungir como instructor de énfasis, mediante el desarrollo de habilidades deportivas específicas para las disciplinas de énfasis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</si>
  <si>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https://community.secop.gov.co/Public/Tendering/OpportunityDetail/Index?noticeUID=CO1.NTC.3853717&amp;isFromPublicArea=True&amp;isModal=true&amp;asPopupView=true</t>
  </si>
  <si>
    <t>CPS-IDER-238-2023</t>
  </si>
  <si>
    <t>HAROLD  CORONEL MARTINEZ</t>
  </si>
  <si>
    <t>73570512</t>
  </si>
  <si>
    <t>315</t>
  </si>
  <si>
    <t>https://community.secop.gov.co/Public/Tendering/OpportunityDetail/Index?noticeUID=CO1.NTC.3854020&amp;isFromPublicArea=True&amp;isModal=true&amp;asPopupView=true</t>
  </si>
  <si>
    <t>CPS-IDER-239-2023</t>
  </si>
  <si>
    <t xml:space="preserve">Prestación de servicios al área de Deporte del Instituto Distrital de Deporte y Recreación - IDER como Instructor de énfasis del proyecto Desarrollo de la Escuela de Iniciación y formación deportiva por núcleos y énfasis en la ciudad de Cartagena de Indias.
</t>
  </si>
  <si>
    <t>306</t>
  </si>
  <si>
    <t>https://community.secop.gov.co/Public/Tendering/OpportunityDetail/Index?noticeUID=CO1.NTC.3854411&amp;isFromPublicArea=True&amp;isModal=true&amp;asPopupView=true</t>
  </si>
  <si>
    <t>CPS-IDER-240-2023</t>
  </si>
  <si>
    <t xml:space="preserve">73131701       </t>
  </si>
  <si>
    <t>Prestación de servicios al área de Deporte del Instituto Distrital de Deporte y Recreación - IDER como Instructor de nucleo del proyecto Desarrollo de la Escuela de Iniciación y formación deportiva por núcleos y énfasis en la ciudad de Cartagena de Indias.</t>
  </si>
  <si>
    <t>316</t>
  </si>
  <si>
    <t>1. Brindar asistencia técnica y operativa en el desarrollo del proyecto, como profesor de nucleo, con las actividades para la implementación de los niveles 3 y 4 del proyecto, esto es, énfasis deportivo y perfeccionamiento deportivo.
2. Fungir como instructor de énfasis, mediante el desarrollo de habilidades deportivas específicas para las disciplinas de énfasis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objetocontratado.</t>
  </si>
  <si>
    <t>https://community.secop.gov.co/Public/Tendering/OpportunityDetail/Index?noticeUID=CO1.NTC.3854665&amp;isFromPublicArea=True&amp;isModal=true&amp;asPopupView=true</t>
  </si>
  <si>
    <t>CPS-IDER-241-2023</t>
  </si>
  <si>
    <t>LINA MARIA SEGOVIA QUESADA</t>
  </si>
  <si>
    <t>1047464179-2</t>
  </si>
  <si>
    <t xml:space="preserve">Prestación de servicios al área de recreación como Nutricionista para el desarrollo del proyecto denominado mejoramiento de los estilos de vida mediante la promoción masiva de una vida activa de la ciudadanía en el Distrito de Cartagena.
</t>
  </si>
  <si>
    <t>307</t>
  </si>
  <si>
    <t>EL IDER pagará al CONTRATISTA el valor del contrato mediante Diez (10) cuotas de igual valor 
por la suma de TRES MILLONES SESENTA MIL PESOS MCTE ($3.060.000)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</si>
  <si>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apoyo técnico en el desarrollo de las jornadas de sensibilización que se desarrollarán 
mediante diálogos y análisis para reflexionar sobre los hábitos en el entorno de trabajo en las 
organizaciones públicas y privadas a intervenir. 2. Brindar apoyo técnico en el desarrollo de las 
jornadas de sensibilización que se desarrollarán por pequeños grupos acordados con los líderes 
de los centros penitenciarios mediante actividades como talleres y charlas magistrales sobre la 
importancia de contar con entornos saludables. 3. Brindar apoyo técnico en el desarrollo de las 
jornadas de sensibilización que se desarrollarán por grupos pequeños con personas mayores que 
cumplan con los requerimientos mínimos para las actividades (acceso, capacidad, etc.). mediante 
actividades como talleres y charlas magistrales sobre la importancia de contar con entornos 
saludables. 4. Realizar el levantamiento de la información de las fichas de tamizaje (que contendrá 
información personal y del estado de salud) de los beneficiarios que resulten de las jornadas de 
sensibilización. 5. Actuar con reserva profesional en las actividades encomendadas; no 
suministrar a terceros no autorizados, ni divulgar la información confidencial que sea de su 
conocimiento. 6. Apoyar en las campañas de los días de concientización de la salud. 7. Las demás 
actividades requeridas por el supervisor del contrato, en el marco del objeto contratado</t>
  </si>
  <si>
    <t>https://community.secop.gov.co/Public/Tendering/OpportunityDetail/Index?noticeUID=CO1.NTC.3854928&amp;isFromPublicArea=True&amp;isModal=true&amp;asPopupView=true</t>
  </si>
  <si>
    <t>CPS-IDER-242-2023</t>
  </si>
  <si>
    <t>OSCAR DANIEL LOZANO SALAS</t>
  </si>
  <si>
    <t>1048455744-1</t>
  </si>
  <si>
    <t>308</t>
  </si>
  <si>
    <t>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del 
proyecto.
4. Elaborar informes de actividades ejecutadas que sirva como insumo para el reporte de
indicadores de la estrategia del proyecto.
5. Las demás actividades requeridas por el supervisor del contrato, en el marco del 
objeto contratado.</t>
  </si>
  <si>
    <t>https://community.secop.gov.co/Public/Tendering/OpportunityDetail/Index?noticeUID=CO1.NTC.3855524&amp;isFromPublicArea=True&amp;isModal=true&amp;asPopupView=true</t>
  </si>
  <si>
    <t>CPS-IDER-243-2023</t>
  </si>
  <si>
    <t>317</t>
  </si>
  <si>
    <t>https://community.secop.gov.co/Public/Tendering/OpportunityDetail/Index?noticeUID=CO1.NTC.3855836&amp;isFromPublicArea=True&amp;isModal=true&amp;asPopupView=true</t>
  </si>
  <si>
    <t>CPS-IDER-244-2023</t>
  </si>
  <si>
    <t>ANYELLY PAOLA HERAZO BUELVAS</t>
  </si>
  <si>
    <t>1001974332-4</t>
  </si>
  <si>
    <t>Prestación de servicios Profesionales al área de Deporte del Instituto Distrital de Deporte y Recreación - IDER como personal de apoyo del proyecto Consolidación del Sistema Deportivo Distrital mediante una estrategia de estímulos y/o apoyos a las organizaciones deportivas y deportistas de altos logros.</t>
  </si>
  <si>
    <t>309</t>
  </si>
  <si>
    <t>EL IDER pagará al CONTRATISTA el valor del contrato, mediante once (11) cuotas de 
igual valor por la suma de UN MILLÓN OCHOCIENTOS CUARENTA MIL PESOS 
MCTE ($1.854.000,00),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</si>
  <si>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apoyo técnico en las actividades de Inspección, vigilancia y control que tiene a 
cargo la Oficina Asesora Jurídica.
2. Apoyar en la organización de documentos y digitalización de archivos que se 
requieran en la Oficina Asesora Jurídica para realizar las liquidaciones de los contratos y 
apoyar con el cierre de expedientes contractuales.
3. Apoyar con la gestión y recopilación de información requerida por la Oficina Asesora 
Jurídica para respuestas a las PQRS.
4. Las demás actividades requeridas por el supervisor del contrato, en el marco del 
objeto contratado.</t>
  </si>
  <si>
    <t>https://community.secop.gov.co/Public/Tendering/OpportunityDetail/Index?noticeUID=CO1.NTC.3855899&amp;isFromPublicArea=True&amp;isModal=False</t>
  </si>
  <si>
    <t>CPS-IDER-245-2023</t>
  </si>
  <si>
    <t>SARA ESTHER CARMONA TORRES</t>
  </si>
  <si>
    <t xml:space="preserve">45541973       </t>
  </si>
  <si>
    <t>Prestación de servicios profesionales al Instituto Distrital de Deporte y Recreación -IDER, para fungir como investigador del proyecto “IMPLEMENTACIÓN DEL OBSERVATORIO DE CIENCIAS APLICADAS AL DEPORTE, LA RECREACIÓN, LA ACTIVIDAD FÍSICA Y EL APROVECHAMIENTO DEL TIEMPO LIBRE EN EL DISTRITO DE CARTAGENA DE INDIAS”</t>
  </si>
  <si>
    <t>318</t>
  </si>
  <si>
    <t>EL IDER pagará al CONTRATISTA el valor del contrato mediante diez (10) cuotas de igual valor por la suma de TRES MILLONES SEISCIENTOS MIL CIEN PESOS MCTE ($3.677.100)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</si>
  <si>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Participar, en calidad investigador, en la ejecución y cumplimiento de las actividades propias de proyecto. 2. Participar en la consolidación de la red de conocimiento científico del sector deporte. 3. Generar alianzas para la producción de conocimiento científico sobre el sector deporte. 4. Participar en la consolidación del semillero de investigación sobre el sector deporte. 5. Realizar artículos científico - histórico asociados al sector deporte. 6. Publicar artículos científico - histórico asociados al sector deporte. 7. Desarrollar encuentros científicos. 8. Participar en la implementación de un banco de datos sobre el sector deporte. 9. Presentar informes de manera oportuna sobre la ejecución de las actividades, previa solicitud del supervisor contractual. 10. Las demás actividades requeridas por el supervisor del contrato, en el marco del objeto contratado.</t>
  </si>
  <si>
    <t>https://community.secop.gov.co/Public/Tendering/OpportunityDetail/Index?noticeUID=CO1.NTC.3863921&amp;isFromPublicArea=True&amp;isModal=true&amp;asPopupView=true</t>
  </si>
  <si>
    <t>CPS-IDER-246-2023</t>
  </si>
  <si>
    <t xml:space="preserve">30873932       </t>
  </si>
  <si>
    <t>319</t>
  </si>
  <si>
    <t>1. Brindar apoyo al jefe de recreación en la evaluación y diagnóstico de enfoques dentro de las diferentes estrategias: caminante saludable, noches saludables, jóvenes saludables y actívate running.
2. Brindar apoyo al jefe de recreación en la implementación de los protocolos para las intervenciones territoriales y comunitarias.
3. Monitorea y acompañar las actividades de caminante saludable.
4. Acompañar al área de recreación en la coordinación y desarrollo de los eventos de ciudad que se generen en el marco del proyecto.
5. Apoyar en semillero de actividad física y recreación.
6. Brindar acompañamiento en el desarrollo de estrategias que permitan el cumplimiento de las metas del proyecto y de las estrategias y programas de este.
7. Realizar remplazos en los horarios establecidos dentro de las estrategias Madrúgale a la Salud,Noches Saludables, Caminante Saludable, Joven Saludable, Actívate Runnning.
8. apoyar en cumplimiento de las actividades por cada profesor de actividad física
9. Las demás actividades requeridas por el supervisor del contrato, en el marco del objeto contratado</t>
  </si>
  <si>
    <t>https://community.secop.gov.co/Public/Tendering/OpportunityDetail/Index?noticeUID=CO1.NTC.3864351&amp;isFromPublicArea=True&amp;isModal=true&amp;asPopupView=true</t>
  </si>
  <si>
    <t>CPS-IDER-247-2023</t>
  </si>
  <si>
    <t>GUISELLE ISABEL MARTINEZ MONTALVO</t>
  </si>
  <si>
    <t>1143349484</t>
  </si>
  <si>
    <t>Prestación de servicios Profesionales a la gestión a la Dirección Administrativa del Instituto Distrital de Deporte y Recreación-IDER como administrador para el préstamo de escenarios en el marco del proyecto denominado: Conservación, mantenimiento y mejoramiento de los escenarios deportivos de la ciudad como estrategia de preservación del patrimonio material del Distrito de Cartagena de Indias.</t>
  </si>
  <si>
    <t>320</t>
  </si>
  <si>
    <t>EL IDER pagará al CONTRATISTA el valor del contrato mediante once (11) meses pagos iguales por valor de TRES MILLONES CIENTO CINCUENTA Y UN MIL OCHOCIENTOS PESOS M/CTE ($3.151.800),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</si>
  <si>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y acompañamiento en la administración del uso y préstamo de los Escenarios Deportivos administrados por el IDER a la comunidad.
2. Realizar la revisión y verificación del funcionamiento de los Escenarios Deportivos administrados por el IDER. Adelantar acciones que garanticen el continuo uso y disfrute de los Escenarios Deportivos administrados por el IDER.
3. Socializar y divulgar el uso adecuado de los Escenarios Deportivos administrados por el IDER.
4. Velar por que se cuenten con los permisos para el uso temporal y/o permanente de los Escenarios Deportivos administrados por el IDER.
5. Proyectar informes de revisión y verificación del funcionamiento de los Escenarios Deportivos administrados por el IDER.
6. Presentar informes de manera oportuna al personal encargado del sistema de mantenimiento de escenarios deportivos sobre las necesidades detectadas de mantenimiento estético y/o higiénico de las instalaciones.
7. Informar sobre cualquier irregularidad de cualquier tipo que suceda dentro de las instalaciones.
8. Asistir a las reuniones que sean citadas por el supervisor contractual.
9. Las demás actividades requeridas por el supervisor del contrato, en el marco del objeto
contratado.</t>
  </si>
  <si>
    <t>https://community.secop.gov.co/Public/Tendering/OpportunityDetail/Index?noticeUID=CO1.NTC.3864503&amp;isFromPublicArea=True&amp;isModal=true&amp;asPopupView=true</t>
  </si>
  <si>
    <t>CPS-IDER-248-2023</t>
  </si>
  <si>
    <t>DIONISIO  JURADO MORALES</t>
  </si>
  <si>
    <t xml:space="preserve">73571899       </t>
  </si>
  <si>
    <t>Prestación de servicios al área de Recreación del Instituto Distrital de Deporte y Recreación - IDER, para monitorear las actividades del proyecto Recreación Comunitaria y Aprovechamiento del tiempo libre, como mecanismo de cohesión Integración social en el Distrito de Cartagena de Indias.</t>
  </si>
  <si>
    <t>321</t>
  </si>
  <si>
    <t>1. Apoyar al Jefe de recreación en el monitoreo de la realización de la estrategia recreación Comunitaria dentro del marco del proyecto.
2. Brindar asesoría en los comités de espacio público en que sea delegado por el supervisor del contrato.
3. Apoyar con la realización de ciclo paseos urbanos y rurales.
4. Apoyar con la realización de eventos recreativos con impacto de ciudad.
5. Brindar asistencia en el mantenimiento y buen uso de la infraestructura del área donde se desarrollen las actividades (carpas, vallas, colombinas, bicicletas, conos).
6. Realizar seguimiento de los eventos y actividades de ciudad y apoyar en la gestión para la consecución de los permisos, de acuerdo con lo establecido en la norma para la utilización del espacio publico
7. Apoyar en la realización de ciclo paseos urbanos y rurales.
8. Apoyar en el cumplimiento de las actividades por cada recreador
9. Presentar informes de manera oportuna sobre la ejecución de las actividades, previa solicitud del supervisor contractual.
10. Las demás actividades relacionadas con el objeto contractual que sean asignadas por el supervisor del contrato.</t>
  </si>
  <si>
    <t>https://community.secop.gov.co/Public/Tendering/OpportunityDetail/Index?noticeUID=CO1.NTC.3864583&amp;isFromPublicArea=True&amp;isModal=true&amp;asPopupView=true</t>
  </si>
  <si>
    <t>CPS-IDER-249-2023</t>
  </si>
  <si>
    <t>MARIA CECILIA GONZALEZ GOMEZ</t>
  </si>
  <si>
    <t>22790555</t>
  </si>
  <si>
    <t>322</t>
  </si>
  <si>
    <t>https://community.secop.gov.co/Public/Tendering/OpportunityDetail/Index?noticeUID=CO1.NTC.3864663&amp;isFromPublicArea=True&amp;isModal=true&amp;asPopupView=true</t>
  </si>
  <si>
    <t>CPS-IDER-250-2023</t>
  </si>
  <si>
    <t xml:space="preserve">39407335       </t>
  </si>
  <si>
    <t>323</t>
  </si>
  <si>
    <t>EL IDER pagará al CONTRATISTA el valor del contrato, mediante diez (10) cuotas de igual valor por la suma de TRES MILLONES TRESCIENTOS DOS MIL QUINIENTOS NOVENTA Y DOS PESOS MCTE ($ 3.302.592),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</si>
  <si>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Fungir como monitor de Deporte Asociado, mediante el apoyo al desarrollo de las actividadesdescritas en el proyecto.
2. Apoyar al área de Deporte en la ejecución de las actividades necesarias para llevar a cabo la implementación de los diferentes niveles del proyecto; esto es: Iniciación deportiva; formación deportiva; énfasis deportivo y perfeccionamiento deportivo.
3. Brindar asistencia y apoyar en el proceso de sistematización de la vinculación de los niñas, niñas y adolescentes a la escuela de formación deportiva.
4. Brindar apoyo en la organización de los diferentes encuentros que se desarrollen en el marco del proyecto, en los cuales participen la participación de los niños, niñas y adolescentes pertenecientes a la Escuela de Formación Deportiva.
5. Las demás actividades requeridas por el supervisor del contrato, en el marco del objeto contratado.</t>
  </si>
  <si>
    <t>https://community.secop.gov.co/Public/Tendering/OpportunityDetail/Index?noticeUID=CO1.NTC.3864979&amp;isFromPublicArea=True&amp;isModal=true&amp;asPopupView=true</t>
  </si>
  <si>
    <t>CPS-IDER-251-2023</t>
  </si>
  <si>
    <t>BEATRIZ ELENA SALAZAR HERRERA</t>
  </si>
  <si>
    <t>45506395-0</t>
  </si>
  <si>
    <t>324</t>
  </si>
  <si>
    <t>EL IDER pagará al CONTRATISTA el valor del contrato mediante diez (10) pagos iguales por valor de DOS MILLONES QUINIENTOS MIL PESOS M/CTE ($2.500.000),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</si>
  <si>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https://community.secop.gov.co/Public/Tendering/OpportunityDetail/Index?noticeUID=CO1.NTC.3865284&amp;isFromPublicArea=True&amp;isModal=true&amp;asPopupView=true</t>
  </si>
  <si>
    <t>CPS-IDER-252-2023</t>
  </si>
  <si>
    <t>JAIRO ALFONSO PEREZ FONSECA</t>
  </si>
  <si>
    <t>1052080483-6</t>
  </si>
  <si>
    <t>325</t>
  </si>
  <si>
    <t>1. Brindar apoyo en diseño y estructuración de proyectos desde sus competencias.
2. Realizar inspección ocular en los diferentes proyectos se adelanten por la oficina de infraestructura en el marco del proyecto.
3. Apoyar con las actividades necesarias para el mantenimiento escenarios especialmente en los aspectos de diseño estructural que se requieran.
4. Emitir conceptos técnicos sobre el estado de los escenarios.
5. Apoyar en la evaluación técnica de los diferentes procesos contractuales provenientes de la oficina de infraestructura en el marco del proyecto.
6. Asistir a las reuniones que sean citadas por el supervisor contractual.
7. Brindar apoyo en la supervisión contractual al Asesor de Infraestructura en los casos que así lo requiera, de acuerdo con las competencias del contratista.
8. Las demás actividades requeridas por el supervisor del contrato, en el marco del objeto contratado.</t>
  </si>
  <si>
    <t>https://community.secop.gov.co/Public/Tendering/OpportunityDetail/Index?noticeUID=CO1.NTC.3865571&amp;isFromPublicArea=True&amp;isModal=true&amp;asPopupView=true</t>
  </si>
  <si>
    <t>CPS-IDER-253-2023</t>
  </si>
  <si>
    <t>ENRIQUE  TORRES CASTRO</t>
  </si>
  <si>
    <t xml:space="preserve">9086466        </t>
  </si>
  <si>
    <t>326</t>
  </si>
  <si>
    <t>1. Apoyar en las actividades, logísticas y operativas para la conservación, mantenimiento y mejoramiento de los escenarios deportivos administrados por el IDER.
2. Intervenir de manera preventiva, correctiva, programada y predictiva los escenarios deportivos.
3. Asistir a las reuniones que sean citadas por el supervisor contractual.
4. Las demás actividades requeridas por el supervisor del contrato, en el marco del objeto contratado.</t>
  </si>
  <si>
    <t>https://community.secop.gov.co/Public/Tendering/OpportunityDetail/Index?noticeUID=CO1.NTC.3866042&amp;isFromPublicArea=True&amp;isModal=true&amp;asPopupView=true</t>
  </si>
  <si>
    <t>CPS-IDER-254-2023</t>
  </si>
  <si>
    <t>EDUARDO ENRIQUE ECHENIQUE OROZCO</t>
  </si>
  <si>
    <t xml:space="preserve">73099094       </t>
  </si>
  <si>
    <t>Prestación de servicios de apoyo a la gestión al área de Deporte del Instituto Distrital de Deporte y Recreación - IDER, como monitor de Intercolegiados, en el marco del proyecto Fortalecimiento del deporte estudiantil mediante la implementación de los Juegos Intercolegiados y universitarios en el Distrito de Cartagena de Indias.</t>
  </si>
  <si>
    <t>327</t>
  </si>
  <si>
    <t>El IDER pagará al CONTRATISTA el valor del contrato, mediante diez (10) cuotas de igual valor por la suma de DOS MILLONES OCHOCIENTOS TREINTA Y SEIS MIL SEISCIENTOS VEINTE PESOS MCTE ($ 2.836.620)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</si>
  <si>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Monitorear las actividades de encuentros Intercolegiados en el marco del proyecto. 2. Apoyar las campañas de socialización y difusión de la estrategia "juegos Intercolegiados" con las Instituciones Educativas. 3. Apoya la logística para las jornadas de inscripción de los equipos de las Instituciones Educativas que competirán en los juegos Intercolegiados. 4. Divulgar el calendario deportivo distrital de los juegos Intercolegiados, una vez este se encuentre definido por el IDER. 5. Brindar asistencia en la programación de las competencias deportivas de los juegos Intercolegiados del distrito. 6. Apoyar en la ejecución de las competencias deportivas de los juegos Intercolegiados del distrito. 7. Apoyar el proceso de premiación a los ganadores de las competencias deportivas distritales. 8. Apoyar en la logística necesaria para desplegar los patrocinios del IDER para la participación de equipos campeones en competencias departamentales. 9. Las demás actividades requeridas por el supervisor del contrato, en el marco del objeto contratado.</t>
  </si>
  <si>
    <t>https://community.secop.gov.co/Public/Tendering/OpportunityDetail/Index?noticeUID=CO1.NTC.3865865&amp;isFromPublicArea=True&amp;isModal=true&amp;asPopupView=true</t>
  </si>
  <si>
    <t>CPS-IDER-255-2023</t>
  </si>
  <si>
    <t>HECTOR  VILLAR CANTILLO</t>
  </si>
  <si>
    <t>73580362-4</t>
  </si>
  <si>
    <t>328</t>
  </si>
  <si>
    <t>https://community.secop.gov.co/Public/Tendering/OpportunityDetail/Index?noticeUID=CO1.NTC.3866240&amp;isFromPublicArea=True&amp;isModal=true&amp;asPopupView=true</t>
  </si>
  <si>
    <t>CPS-IDER-256-2023</t>
  </si>
  <si>
    <t>MARIO ALBERTO PEÑARANDA REYES</t>
  </si>
  <si>
    <t>73127984</t>
  </si>
  <si>
    <t>329</t>
  </si>
  <si>
    <t>EL IDER pagará al CONTRATISTA el valor del contrato mediante once (11) pagos iguales por valor de DOS MILLONES SEISCIENTOS VEINTISEIS MIL QUINIENTOS PESOS M/CTE ($2.626.500),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Integral.</t>
  </si>
  <si>
    <t>1. Revisar y verificar el funcionamiento de los escenarios deportivos a su cargo.
2. Realizar actividades de revisión para garantizar el correcto uso y disfrute de los escenarios
por parte de la comunidad.
3. Apoya con la administración del uso y préstamo de los escenarios a la comunidad.
4. Presentar informes de manera oportuna al personal encargado del sistema de mantenimiento de
escenarios deportivos sobre las necesidades detectadas de mantenimiento estético y/o
higiénico de las instalaciones.
5. Informar sobre cualquier irregularidad de cualquier tipo que suceda dentro de las instalaciones.
6. Ejecutar las actividades de conservación de los escenarios para dar cumplimiento del plan de
mantenimiento general del IDER.
7. Asistir a las reuniones que sean citadas por el supervisor contractual.
8. Las demás actividades requeridas por el supervisor del contrato, en el marco del objeto
contratado.</t>
  </si>
  <si>
    <t>https://community.secop.gov.co/Public/Tendering/OpportunityDetail/Index?noticeUID=CO1.NTC.3866483&amp;isFromPublicArea=True&amp;isModal=true&amp;asPopupView=true</t>
  </si>
  <si>
    <t>CPS-IDER-257-2023</t>
  </si>
  <si>
    <t>JOSE HUMBERTO FIERRO LLAMAS</t>
  </si>
  <si>
    <t>73134020-9</t>
  </si>
  <si>
    <t>330</t>
  </si>
  <si>
    <t>1. Brindar apoyo en diseño y estructuración de proyectos desde sus competencias. 2. Realizar inspección ocular en los diferentes proyectos se adelanten por la oficina de infraestructura en el marco del proyecto. 3. Apoyar con las actividades necesarias para el mantenimiento escenarios especialmente en los aspectos de diseño estructural que se requieran. 4. Emitir conceptos técnicos sobre el estado de los escenarios. 5. Apoyar en la evaluación técnica de los diferentes procesos contractuales provenientes de la oficina de infraestructura en el marco del proyecto. 6. Asistir a las reuniones que sean citadas por el supervisor contractual. 7. Brindar apoyo en la supervisión contractual al Asesor de Infraestructura en los casos que así lo requiera, de acuerdo con las competencias del contratista. 8. Las demás actividades requeridas por el supervisor del contrato, en el marco del objeto contratado</t>
  </si>
  <si>
    <t>https://community.secop.gov.co/Public/Tendering/OpportunityDetail/Index?noticeUID=CO1.NTC.3866941&amp;isFromPublicArea=True&amp;isModal=true&amp;asPopupView=true</t>
  </si>
  <si>
    <t>CPS-IDER-258-2023</t>
  </si>
  <si>
    <t>ABRAHAM PAUL MORANTE BARRIOS</t>
  </si>
  <si>
    <t>1143388985-5</t>
  </si>
  <si>
    <t>Prestación de servicios Profesionales a la gestión a la Dirección Administrativa del Instituto Distrital de Deporte y Recreación-IDER como administrador para el préstamo de escenarios en el marco del proyecto denominado: Conservación, mantenimiento y mejoramiento de los escenarios deportivos de la ciudad como estrategia de preservación del patrimonio material del Distrito de Cartagena de Indias</t>
  </si>
  <si>
    <t>10, 11</t>
  </si>
  <si>
    <t>332, 333</t>
  </si>
  <si>
    <t xml:space="preserve">EL IDER pagará al CONTRATISTA el valor del contrato mediante once (11) meses pagos iguales por 
valor de TRES MILLONES DE PESOS M/CTE ($3.000.000),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</si>
  <si>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1. Brindar asesoría y acompañamiento en la administración del uso y préstamo de los Escenarios 
Deportivos administrados por el IDER a la comunidad. 
2. Realizar la revisión y verificación del funcionamiento de los Escenarios Deportivos administrados 
por el IDER. Adelantar acciones que garanticen el continuo uso y disfrute de los Escenarios 
Deportivos administrados por el IDER. 
3. Socializar y divulgar el uso adecuado de los Escenarios Deportivos administrados por el IDER. 
4. Velar por que se cuenten con los permisos para el uso temporal y/o permanente de los Escenarios 
Deportivos administrados por el IDER. 
5. Presentar informes de manera oportuna al personal encargado del sistema de mantenimiento de 
escenarios deportivos sobre las necesidades detectadas de mantenimiento estético y/o higiénico 
de las instalaciones. 
6. Informar sobre cualquier irregularidad de cualquier tipo que suceda dentro de las instalaciones. 
7. Asistir a las reuniones que sean citadas por el supervisor contractual.
8. Las demás actividades requeridas por el supervisor del contrato, en el marco del objeto 
contratado.</t>
  </si>
  <si>
    <t>https://community.secop.gov.co/Public/Tendering/OpportunityDetail/Index?noticeUID=CO1.NTC.3867126&amp;isFromPublicArea=True&amp;isModal=true&amp;asPopupView=true</t>
  </si>
  <si>
    <t>CPS-IDER-260-2023</t>
  </si>
  <si>
    <t>30-01-2023</t>
  </si>
  <si>
    <t>390</t>
  </si>
  <si>
    <t>https://community.secop.gov.co/Public/Tendering/OpportunityDetail/Index?noticeUID=CO1.NTC.3875291&amp;isFromPublicArea=True&amp;isModal=true&amp;asPopupView=true</t>
  </si>
  <si>
    <t>CPS-IDER-261-2023</t>
  </si>
  <si>
    <t xml:space="preserve">1047404467     </t>
  </si>
  <si>
    <t>391</t>
  </si>
  <si>
    <t>EL IDER pagará al CONTRATISTA el valor del contrato mediante diez (10) cuotas de igual valor por la suma de DOS MILLONES TRESCEINTOS VEINTIDOS MIL CIENTO TREINTA Y CINCO MIL PESOS MCTE ($ 2.322.135),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</si>
  <si>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https://community.secop.gov.co/Public/Tendering/OpportunityDetail/Index?noticeUID=CO1.NTC.3875909&amp;isFromPublicArea=True&amp;isModal=true&amp;asPopupView=true</t>
  </si>
  <si>
    <t>CPS-IDER-262-2023</t>
  </si>
  <si>
    <t xml:space="preserve">73098444       </t>
  </si>
  <si>
    <t>392</t>
  </si>
  <si>
    <t>https://community.secop.gov.co/Public/Tendering/OpportunityDetail/Index?noticeUID=CO1.NTC.3875829&amp;isFromPublicArea=True&amp;isModal=true&amp;asPopupView=true</t>
  </si>
  <si>
    <t>CPS-IDER-263-2023</t>
  </si>
  <si>
    <t>CARLOS RUBEN MARIN DIAZ</t>
  </si>
  <si>
    <t xml:space="preserve">1050949001     </t>
  </si>
  <si>
    <t>Prestación de servicios al área de Deporte del Instituto Distrital de Deporte y Recreación - IDER como Instructor de Nucleos del proyecto Desarrollo de la Escuela de Iniciación y formación deportiva por núcleos y énfasis en la ciudad de Cartagena de Indias.</t>
  </si>
  <si>
    <t>393</t>
  </si>
  <si>
    <t>1. Brindar asistencia técnica y operativa en el desarrollo del proyecto, como profesor de Núcleos, con las actividades para la implementación de los niveles 3 y 4 del proyecto, esto es, énfasis deportivo y perfeccionamiento deportivo.
2. Fungir como instructor de énfasis, mediante el desarrollo de habilidades deportivas específicas para las disciplinas de énfasis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</si>
  <si>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https://community.secop.gov.co/Public/Tendering/OpportunityDetail/Index?noticeUID=CO1.NTC.3876573&amp;isFromPublicArea=True&amp;isModal=true&amp;asPopupView=true</t>
  </si>
  <si>
    <t>CPS-IDER-264-2023</t>
  </si>
  <si>
    <t>NICOLAS  RODRIGUEZ VILLALBA</t>
  </si>
  <si>
    <t xml:space="preserve">1128057483     </t>
  </si>
  <si>
    <t>Prestación de servicios al área de Deporte del Instituto Distrital de Deporte y Recreación - IDER como Instructor de Núcleo del proyecto Desarrollo de la Escuela de Iniciación y formación deportiva por núcleos y énfasis en la ciudad de Cartagena de Indias.</t>
  </si>
  <si>
    <t>394</t>
  </si>
  <si>
    <t>https://community.secop.gov.co/Public/Tendering/OpportunityDetail/Index?noticeUID=CO1.NTC.3877027&amp;isFromPublicArea=True&amp;isModal=true&amp;asPopupView=true</t>
  </si>
  <si>
    <t>CPS-IDER-265-2023</t>
  </si>
  <si>
    <t>EDINSON  MALLARINO CHICO</t>
  </si>
  <si>
    <t>73114853-1</t>
  </si>
  <si>
    <t>395</t>
  </si>
  <si>
    <t>https://community.secop.gov.co/Public/Tendering/OpportunityDetail/Index?noticeUID=CO1.NTC.3876973&amp;isFromPublicArea=True&amp;isModal=true&amp;asPopupView=true</t>
  </si>
  <si>
    <t>CPS-IDER-266-2023</t>
  </si>
  <si>
    <t>LUIS FERNANDO BUSTAMANTE LAMBIS</t>
  </si>
  <si>
    <t>9149940</t>
  </si>
  <si>
    <t>396</t>
  </si>
  <si>
    <t>https://community.secop.gov.co/Public/Tendering/OpportunityDetail/Index?noticeUID=CO1.NTC.3875538&amp;isFromPublicArea=True&amp;isModal=true&amp;asPopupView=true</t>
  </si>
  <si>
    <t>CPS-IDER-267-2023</t>
  </si>
  <si>
    <t>REINALDO  CERVANTES DIAZ</t>
  </si>
  <si>
    <t xml:space="preserve">73150359       </t>
  </si>
  <si>
    <t>397</t>
  </si>
  <si>
    <t>https://community.secop.gov.co/Public/Tendering/OpportunityDetail/Index?noticeUID=CO1.NTC.3875728&amp;isFromPublicArea=True&amp;isModal=true&amp;asPopupView=true</t>
  </si>
  <si>
    <t>CPS-IDER-268-2023</t>
  </si>
  <si>
    <t>RONAL JOSE BATISTA ALVAREZ</t>
  </si>
  <si>
    <t xml:space="preserve">73182687       </t>
  </si>
  <si>
    <t>398</t>
  </si>
  <si>
    <t>https://community.secop.gov.co/Public/Tendering/OpportunityDetail/Index?noticeUID=CO1.NTC.3875794&amp;isFromPublicArea=True&amp;isModal=true&amp;asPopupView=true</t>
  </si>
  <si>
    <t>CPS-IDER-269-2023</t>
  </si>
  <si>
    <t>MAYVETH RAQUEL SORACA BARRIOS</t>
  </si>
  <si>
    <t>1047495213-8</t>
  </si>
  <si>
    <t>399</t>
  </si>
  <si>
    <t>https://community.secop.gov.co/Public/Tendering/OpportunityDetail/Index?noticeUID=CO1.NTC.3876227&amp;isFromPublicArea=True&amp;isModal=true&amp;asPopupView=true</t>
  </si>
  <si>
    <t>CPS-IDER-270-2023</t>
  </si>
  <si>
    <t>31-01-2023</t>
  </si>
  <si>
    <t>JULIO CESAR CABRERA ALTAMAR</t>
  </si>
  <si>
    <t>9296926</t>
  </si>
  <si>
    <t>412</t>
  </si>
  <si>
    <t>https://community.secop.gov.co/Public/Tendering/OpportunityDetail/Index?noticeUID=CO1.NTC.3877009&amp;isFromPublicArea=True&amp;isModal=true&amp;asPopupView=true</t>
  </si>
  <si>
    <t>CPS-IDER-271-2023</t>
  </si>
  <si>
    <t>400</t>
  </si>
  <si>
    <t>https://community.secop.gov.co/Public/Tendering/OpportunityDetail/Index?noticeUID=CO1.NTC.3876896&amp;isFromPublicArea=True&amp;isModal=true&amp;asPopupView=true</t>
  </si>
  <si>
    <t>CPS-IDER-272-2023</t>
  </si>
  <si>
    <t>JHONATAN  SUAREZ OLASCOAGA</t>
  </si>
  <si>
    <t>73007813-9</t>
  </si>
  <si>
    <t>401</t>
  </si>
  <si>
    <t>https://community.secop.gov.co/Public/Tendering/OpportunityDetail/Index?noticeUID=CO1.NTC.3877153&amp;isFromPublicArea=True&amp;isModal=true&amp;asPopupView=true</t>
  </si>
  <si>
    <t>CPS-IDER-273-2023</t>
  </si>
  <si>
    <t>JURGEN RODY MARRUGO FERNANDEZ</t>
  </si>
  <si>
    <t xml:space="preserve">1143343188     </t>
  </si>
  <si>
    <t>402</t>
  </si>
  <si>
    <t>https://community.secop.gov.co/Public/Tendering/OpportunityDetail/Index?noticeUID=CO1.NTC.3877319&amp;isFromPublicArea=True&amp;isModal=true&amp;asPopupView=true</t>
  </si>
  <si>
    <t>CPS-IDER-274-2023</t>
  </si>
  <si>
    <t xml:space="preserve">1143345240     </t>
  </si>
  <si>
    <t>403</t>
  </si>
  <si>
    <t>https://community.secop.gov.co/Public/Tendering/OpportunityDetail/Index?noticeUID=CO1.NTC.3877177&amp;isFromPublicArea=True&amp;isModal=true&amp;asPopupView=true</t>
  </si>
  <si>
    <t>CPS-IDER-275-2023</t>
  </si>
  <si>
    <t>404</t>
  </si>
  <si>
    <t>1. Brindar asistencia técnica y operativa en el desarrollo del proyecto, como profesor de Núcleos, con las actividades para la implementación de los niveles 3 y 4 del proyecto, esto es, énfasis deportivo y perfeccionamiento deportivo.
2. Fungir como instructor de énfasis, mediante el desarrollo de habilidades deportivas específicas para las disciplinas de énfasis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</si>
  <si>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https://community.secop.gov.co/Public/Tendering/OpportunityDetail/Index?noticeUID=CO1.NTC.3877270&amp;isFromPublicArea=True&amp;isModal=true&amp;asPopupView=true</t>
  </si>
  <si>
    <t>CPS-IDER-276-2023</t>
  </si>
  <si>
    <t>EDER LUIS DURANGO ESPINOSA</t>
  </si>
  <si>
    <t>1149446152-8</t>
  </si>
  <si>
    <t>405</t>
  </si>
  <si>
    <t>https://community.secop.gov.co/Public/Tendering/OpportunityDetail/Index?noticeUID=CO1.NTC.3877283&amp;isFromPublicArea=True&amp;isModal=true&amp;asPopupView=true</t>
  </si>
  <si>
    <t>CPS-IDER-277-2023</t>
  </si>
  <si>
    <t>WILMER ALEXANDER VELASCO GONZALEZ</t>
  </si>
  <si>
    <t>9098818-1</t>
  </si>
  <si>
    <t>406</t>
  </si>
  <si>
    <t>https://community.secop.gov.co/Public/Tendering/OpportunityDetail/Index?noticeUID=CO1.NTC.3877356&amp;isFromPublicArea=True&amp;isModal=true&amp;asPopupView=true</t>
  </si>
  <si>
    <t>CPS-IDER-278-2023</t>
  </si>
  <si>
    <t>DEIMIS MARIA NUÑEZ LEAL</t>
  </si>
  <si>
    <t>45759299-7</t>
  </si>
  <si>
    <t>407</t>
  </si>
  <si>
    <t>https://community.secop.gov.co/Public/Tendering/OpportunityDetail/Index?noticeUID=CO1.NTC.3877373&amp;isFromPublicArea=True&amp;isModal=true&amp;asPopupView=true</t>
  </si>
  <si>
    <t>CPS-IDER-279-2023</t>
  </si>
  <si>
    <t>ELVIS ENRIQUE SUEVIS PADILLA</t>
  </si>
  <si>
    <t xml:space="preserve">73149431       </t>
  </si>
  <si>
    <t>408</t>
  </si>
  <si>
    <t>https://community.secop.gov.co/Public/Tendering/OpportunityDetail/Index?noticeUID=CO1.NTC.3877538&amp;isFromPublicArea=True&amp;isModal=true&amp;asPopupView=true</t>
  </si>
  <si>
    <t>CPS-IDER-280-2023</t>
  </si>
  <si>
    <t>RAMIRO  PINTO RUIZ</t>
  </si>
  <si>
    <t xml:space="preserve">7465931        </t>
  </si>
  <si>
    <t>409</t>
  </si>
  <si>
    <t>https://community.secop.gov.co/Public/Tendering/OpportunityDetail/Index?noticeUID=CO1.NTC.3877573&amp;isFromPublicArea=True&amp;isModal=true&amp;asPopupView=true</t>
  </si>
  <si>
    <t>CPS-IDER-281-2023</t>
  </si>
  <si>
    <t>ROQUE MANUEL VEGA MARTELO</t>
  </si>
  <si>
    <t>73151089</t>
  </si>
  <si>
    <t>410</t>
  </si>
  <si>
    <t>https://community.secop.gov.co/Public/Tendering/OpportunityDetail/Index?noticeUID=CO1.NTC.3878630&amp;isFromPublicArea=True&amp;isModal=true&amp;asPopupView=true</t>
  </si>
  <si>
    <t>CPS-IDER-282-2023</t>
  </si>
  <si>
    <t>ELIZABETH DEL CARMEN SARMIENTO NAVARRO</t>
  </si>
  <si>
    <t xml:space="preserve">45463106       </t>
  </si>
  <si>
    <t>411</t>
  </si>
  <si>
    <t>https://community.secop.gov.co/Public/Tendering/OpportunityDetail/Index?noticeUID=CO1.NTC.3879118&amp;isFromPublicArea=True&amp;isModal=true&amp;asPopupView=true</t>
  </si>
  <si>
    <t>CPS-IDER-283-2023</t>
  </si>
  <si>
    <t>01-02-2023</t>
  </si>
  <si>
    <t>MERY PRISCILA CANTILLO REBOLLEDO</t>
  </si>
  <si>
    <t xml:space="preserve">1143351401     </t>
  </si>
  <si>
    <t>429</t>
  </si>
  <si>
    <t>EL IDER pagará al CONTRATISTA el valor del contrato mediante Diez (10) cuotas de igual valor por la suma de DOS MILLONES DOSCIENTOS MIL PESOS MCTE ($2.200.000)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</si>
  <si>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Desempeñar funciones como promotor lúdico para apoyar las actividades de la estrategia escuela recreativa en el marco del proyecto recreación comunitaria y aprovechamiento del tiempo libre, como mecanismo de cohesión e integración social en el Distrito de Cartagena de indias. 2. Realizar capacitaciones a las madres comunitarias y agentes educativas en talleres de elaboración de juguetes y juegos. 3. Asistir en las competencias dirigidas a las madres comunitarias y agentes educativas a través de asesoría de hábitos y estilos de vida saludable. 4. Apoyar en el desarrollo de las campañas (cuentos que no son cuentos), caminata por la lactancia materna, promoción semana de la salud en la primera infancia. 5. Apoyar con la sesión lúdica permanente a la población de primera infancia con actividades rectoras. 6. Apoyar en la realización de los carnavales lúdicos. 7. Las demás actividades relacionadas con el objeto contractual que sean asignadas por el supervisor del contrato.</t>
  </si>
  <si>
    <t>https://community.secop.gov.co/Public/Tendering/OpportunityDetail/Index?noticeUID=CO1.NTC.3884753&amp;isFromPublicArea=True&amp;isModal=true&amp;asPopupView=true</t>
  </si>
  <si>
    <t>CPS-IDER-284-2023</t>
  </si>
  <si>
    <t>413</t>
  </si>
  <si>
    <t>EL IDER pagará al CONTRATISTA el valor del contrato mediante Diez (10) Cuotas de igual valor por la suma de DOS MILLONES CIENTO UN MIL DOSCIENTOS PESOS MCTE ($2.101.200)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</si>
  <si>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Desempeñar funciones como líder de bosque en el marco del proyecto. 2. Asistir en la ejecución del módulo estratégico de proyecto de vida 3. Realizar actividades con la escuela para padres sobre hábitos de buena crianza. 4. Brindar orientación en la convocatoria, socialización e inscripción a los bosques establecidos 5. Apoyar el desarrollo del programa y la totalidad de los ejes temáticos de campamentos juveniles 6. Asistir a la realización de los campamentos distritales 7. Orientar en los campamentos departamentales en los que sea delegado por el supervisor del contrato 8. Participar en los campamentos Nacionales en los que sea delegado por el supervisor del contrato. 9. Las demás actividades relacionadas con el objeto contractual que sean asignadas por el Supervisor del contrato.</t>
  </si>
  <si>
    <t>https://community.secop.gov.co/Public/Tendering/OpportunityDetail/Index?noticeUID=CO1.NTC.3885111&amp;isFromPublicArea=True&amp;isModal=true&amp;asPopupView=true</t>
  </si>
  <si>
    <t>CPS-IDER-285-2023</t>
  </si>
  <si>
    <t xml:space="preserve">1047432167     </t>
  </si>
  <si>
    <t>414</t>
  </si>
  <si>
    <t>https://community.secop.gov.co/Public/Tendering/OpportunityDetail/Index?noticeUID=CO1.NTC.3885310&amp;isFromPublicArea=True&amp;isModal=true&amp;asPopupView=true</t>
  </si>
  <si>
    <t>CPS-IDER-286-2023</t>
  </si>
  <si>
    <t xml:space="preserve">7919973        </t>
  </si>
  <si>
    <t>415</t>
  </si>
  <si>
    <t>https://community.secop.gov.co/Public/Tendering/OpportunityDetail/Index?noticeUID=CO1.NTC.3885536&amp;isFromPublicArea=True&amp;isModal=true&amp;asPopupView=true</t>
  </si>
  <si>
    <t>CPS-IDER-287-2023</t>
  </si>
  <si>
    <t>416</t>
  </si>
  <si>
    <t>https://community.secop.gov.co/Public/Tendering/OpportunityDetail/Index?noticeUID=CO1.NTC.3886065&amp;isFromPublicArea=True&amp;isModal=true&amp;asPopupView=true</t>
  </si>
  <si>
    <t>CPS-IDER-288-2023</t>
  </si>
  <si>
    <t>417</t>
  </si>
  <si>
    <t>https://community.secop.gov.co/Public/Tendering/OpportunityDetail/Index?noticeUID=CO1.NTC.3886312&amp;isFromPublicArea=True&amp;isModal=true&amp;asPopupView=true</t>
  </si>
  <si>
    <t>CPS-IDER-289-2023</t>
  </si>
  <si>
    <t>FRAY DAVID CASSERES GIRADO</t>
  </si>
  <si>
    <t xml:space="preserve">73572760       </t>
  </si>
  <si>
    <t>418</t>
  </si>
  <si>
    <t>https://community.secop.gov.co/Public/Tendering/OpportunityDetail/Index?noticeUID=CO1.NTC.3886488&amp;isFromPublicArea=True&amp;isModal=true&amp;asPopupView=true</t>
  </si>
  <si>
    <t>CPS-IDER-290-2023</t>
  </si>
  <si>
    <t>419</t>
  </si>
  <si>
    <t>https://community.secop.gov.co/Public/Tendering/OpportunityDetail/Index?noticeUID=CO1.NTC.3885514&amp;isFromPublicArea=True&amp;isModal=true&amp;asPopupView=true</t>
  </si>
  <si>
    <t>CPS-IDER-291-2023</t>
  </si>
  <si>
    <t>ANDREA PATRICIA PEREZ MEZA</t>
  </si>
  <si>
    <t>420</t>
  </si>
  <si>
    <t>https://community.secop.gov.co/Public/Tendering/OpportunityDetail/Index?noticeUID=CO1.NTC.3885545&amp;isFromPublicArea=True&amp;isModal=true&amp;asPopupView=true</t>
  </si>
  <si>
    <t>CPS-IDER-292-2023</t>
  </si>
  <si>
    <t>VANESSA CAROLAY MARTINEZ GOMEZ</t>
  </si>
  <si>
    <t>1001901397-1</t>
  </si>
  <si>
    <t>421</t>
  </si>
  <si>
    <t>https://community.secop.gov.co/Public/Tendering/OpportunityDetail/Index?noticeUID=CO1.NTC.3888138&amp;isFromPublicArea=True&amp;isModal=true&amp;asPopupView=true</t>
  </si>
  <si>
    <t>CPS-IDER-293-2023</t>
  </si>
  <si>
    <t>NOHEMI  VALLE RAMIREZ</t>
  </si>
  <si>
    <t xml:space="preserve">22801682       </t>
  </si>
  <si>
    <t>422</t>
  </si>
  <si>
    <t>https://community.secop.gov.co/Public/Tendering/OpportunityDetail/Index?noticeUID=CO1.NTC.3888163&amp;isFromPublicArea=True&amp;isModal=true&amp;asPopupView=true</t>
  </si>
  <si>
    <t>CPS-IDER-294-2023</t>
  </si>
  <si>
    <t>423</t>
  </si>
  <si>
    <t>https://community.secop.gov.co/Public/Tendering/OpportunityDetail/Index?noticeUID=CO1.NTC.3886838&amp;isFromPublicArea=True&amp;isModal=true&amp;asPopupView=true</t>
  </si>
  <si>
    <t>CPS-IDER-295-2023</t>
  </si>
  <si>
    <t>GUSTAVO  SAAVEDRA BALLESTEROS</t>
  </si>
  <si>
    <t xml:space="preserve">73079223       </t>
  </si>
  <si>
    <t>424</t>
  </si>
  <si>
    <t>https://community.secop.gov.co/Public/Tendering/OpportunityDetail/Index?noticeUID=CO1.NTC.3887819&amp;isFromPublicArea=True&amp;isModal=true&amp;asPopupView=true</t>
  </si>
  <si>
    <t>CPS-IDER-296-2023</t>
  </si>
  <si>
    <t>MAURICIO URREGO MENDOZA</t>
  </si>
  <si>
    <t>92276260-8</t>
  </si>
  <si>
    <t>427</t>
  </si>
  <si>
    <t>https://community.secop.gov.co/Public/Tendering/OpportunityDetail/Index?noticeUID=CO1.NTC.3888009&amp;isFromPublicArea=True&amp;isModal=true&amp;asPopupView=true</t>
  </si>
  <si>
    <t>CPS-IDER-297-2023</t>
  </si>
  <si>
    <t>OSCAR  BERRIO PEREZ</t>
  </si>
  <si>
    <t xml:space="preserve">73126562       </t>
  </si>
  <si>
    <t>425</t>
  </si>
  <si>
    <t>https://community.secop.gov.co/Public/Tendering/OpportunityDetail/Index?noticeUID=CO1.NTC.3887856&amp;isFromPublicArea=True&amp;isModal=true&amp;asPopupView=true</t>
  </si>
  <si>
    <t>CPS-IDER-298-2023</t>
  </si>
  <si>
    <t>JUAN ANDRES VEGA ALTAMIRANDA</t>
  </si>
  <si>
    <t>1002195065-3</t>
  </si>
  <si>
    <t xml:space="preserve">Prestación de servicios al área de Recreación del Instituto Distrital de Deporte y Recreación - IDER, como asistente de actividad física dentro del marco del proyecto mejoramiento de los estilos de vida mediante la Promoción masiva de una vida activa de la ciudadanía en el Distrito de Cartagena.
</t>
  </si>
  <si>
    <t>428</t>
  </si>
  <si>
    <t>1. Apoyar en el desarrollo de las acciones de las estrategias del proyecto, de acuerdo 
con la asignación realizada por el supervisor contractual.
2. Apoyar en el desarrollo de las actividades que se requieran para la realización de 
eventos de concentración y eventos de ciudad necesarios para cumplir con la meta del 
proyecto.
3. Elaborar informes de actividades ejecutadas que sirva como insumo para el reporte de
indicadores de la estrategia del proyecto.
4. Las demás actividades requeridas por el supervisor del contrato, en el marco del 
objeto contratado</t>
  </si>
  <si>
    <t>https://community.secop.gov.co/Public/Tendering/OpportunityDetail/Index?noticeUID=CO1.NTC.3888598&amp;isFromPublicArea=True&amp;isModal=true&amp;asPopupView=true</t>
  </si>
  <si>
    <t>CPS-IDER-299-2023</t>
  </si>
  <si>
    <t>MARICELA  CANABAL SAMERA</t>
  </si>
  <si>
    <t xml:space="preserve">45542986       </t>
  </si>
  <si>
    <t>Prestación de servicios al área de Recreación del Instituto Distrital de Deporte y Recreación - IDER, como recreador dentro del marco del proyecto recreación Comunitaria y Aprovechamiento del tiempo libre, como mecanismo de cohesión e integración social en el Distrito de Cartagena de Indias</t>
  </si>
  <si>
    <t>426</t>
  </si>
  <si>
    <t>1. Desempeñar funciones en el área de recreación como recreador las actividades de la estrategia Recreacion Comunitaria en el marco del proyecto 2. Brindar orientación en el desarrollo del módulo estratégico de proyecto de vida 3. Realizar actividades con la escuela para padres sobre hábitos de buena crianza. 4. Apoyar el desarrollo del programa y la totalidad de los ejes temáticos del proyecto. 5. Participar en los campamentos departamentales en los que sea delegado por el supervisor
contractual
6. Participar en los campamentos nacionales en los que sea delegado por el supervisor contractual.
7. Las demás actividades relacionadas con el objeto contractual que sean asignadas por el
supervisor del contrato</t>
  </si>
  <si>
    <t>https://community.secop.gov.co/Public/Tendering/OpportunityDetail/Index?noticeUID=CO1.NTC.3889215&amp;isFromPublicArea=True&amp;isModal=true&amp;asPopupView=true</t>
  </si>
  <si>
    <t>CPS-IDER-300-2023</t>
  </si>
  <si>
    <t>06-02-2023</t>
  </si>
  <si>
    <t xml:space="preserve">45756852       </t>
  </si>
  <si>
    <t>498</t>
  </si>
  <si>
    <t>EL IDER pagará al CONTRATISTA el valor del contrato mediante diez (10) cuotas de igual valor por la suma de DOS MILLONES SEISCIENTOS ONCE MIL SETECIENTOS NOVENTA Y DOS PESOS MCTE ($2.611.792)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</si>
  <si>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del proyecto.
4. Elaborar informes de actividades ejecutadas que sirva como insumo para el reporte de indicadores de la estrategia del proyecto.
5. Apoyar en la organización de las actividades del equipo de actividad física, de acuerdo con las instrucciones del supervisor contractual.
6. Las demás actividades requeridas por el supervisor del contrato, en el marco del objeto contratado.</t>
  </si>
  <si>
    <t>https://community.secop.gov.co/Public/Tendering/OpportunityDetail/Index?noticeUID=CO1.NTC.3932897&amp;isFromPublicArea=True&amp;isModal=true&amp;asPopupView=true</t>
  </si>
  <si>
    <t>CPS-IDER-301-2023</t>
  </si>
  <si>
    <t>430</t>
  </si>
  <si>
    <t>https://community.secop.gov.co/Public/Tendering/OpportunityDetail/Index?noticeUID=CO1.NTC.3896234&amp;isFromPublicArea=True&amp;isModal=true&amp;asPopupView=true</t>
  </si>
  <si>
    <t>CPS-IDER-302-2023</t>
  </si>
  <si>
    <t xml:space="preserve">1047437283     </t>
  </si>
  <si>
    <t>Prestación de servicios al área de Deporte del Instituto Distrital de Deporte y Recreación - IDER como Instructor de núcleos del proyecto Desarrollo de la Escuela de Iniciación y formación deportiva por núcleos y énfasis en la ciudad de Cartagena de Indias</t>
  </si>
  <si>
    <t>431</t>
  </si>
  <si>
    <t>https://community.secop.gov.co/Public/Tendering/OpportunityDetail/Index?noticeUID=CO1.NTC.3896609&amp;isFromPublicArea=True&amp;isModal=true&amp;asPopupView=true</t>
  </si>
  <si>
    <t>CPS-IDER-303-2023</t>
  </si>
  <si>
    <t>432</t>
  </si>
  <si>
    <t>https://community.secop.gov.co/Public/Tendering/OpportunityDetail/Index?noticeUID=CO1.NTC.3897302&amp;isFromPublicArea=True&amp;isModal=true&amp;asPopupView=true</t>
  </si>
  <si>
    <t>CPS-IDER-304-2023</t>
  </si>
  <si>
    <t>OLGA JUDITH FLOREZ MARRUGO</t>
  </si>
  <si>
    <t xml:space="preserve">1016015666     </t>
  </si>
  <si>
    <t>433</t>
  </si>
  <si>
    <t>https://community.secop.gov.co/Public/Tendering/OpportunityDetail/Index?noticeUID=CO1.NTC.3897335&amp;isFromPublicArea=True&amp;isModal=true&amp;asPopupView=true</t>
  </si>
  <si>
    <t>CPS-IDER-305-2023</t>
  </si>
  <si>
    <t>RAFAEL  ROJANO HERNANDEZ</t>
  </si>
  <si>
    <t>73119829-7</t>
  </si>
  <si>
    <t>434</t>
  </si>
  <si>
    <t>https://community.secop.gov.co/Public/Tendering/OpportunityDetail/Index?noticeUID=CO1.NTC.3897375&amp;isFromPublicArea=True&amp;isModal=true&amp;asPopupView=true</t>
  </si>
  <si>
    <t>CPS-IDER-306-2023</t>
  </si>
  <si>
    <t>RAFAEL ANTONIO TERAN JULIO</t>
  </si>
  <si>
    <t>73111607-2</t>
  </si>
  <si>
    <t>435</t>
  </si>
  <si>
    <t>EL IDER pagará al CONTRATISTA el valor del contrato mediante once (11) pagos iguales por valor de DOS MILLONES SEISCIENTOS VEINTISEIS MIL QUINIENTOS PESOS M/CTE ($2.350.811.00),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</si>
  <si>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https://community.secop.gov.co/Public/Tendering/OpportunityDetail/Index?noticeUID=CO1.NTC.3897398&amp;isFromPublicArea=True&amp;isModal=true&amp;asPopupView=true</t>
  </si>
  <si>
    <t>CPS-IDER-307-2023</t>
  </si>
  <si>
    <t>EUGENIO MANUEL MONTIEL BENITEZ</t>
  </si>
  <si>
    <t>73187004</t>
  </si>
  <si>
    <t>436</t>
  </si>
  <si>
    <t>https://community.secop.gov.co/Public/Tendering/OpportunityDetail/Index?noticeUID=CO1.NTC.3898597&amp;isFromPublicArea=True&amp;isModal=true&amp;asPopupView=true</t>
  </si>
  <si>
    <t>CPS-IDER-308-2023</t>
  </si>
  <si>
    <t xml:space="preserve">73159515       </t>
  </si>
  <si>
    <t>437</t>
  </si>
  <si>
    <t>https://community.secop.gov.co/Public/Tendering/OpportunityDetail/Index?noticeUID=CO1.NTC.3899117&amp;isFromPublicArea=True&amp;isModal=true&amp;asPopupView=true</t>
  </si>
  <si>
    <t>CPS-IDER-309-2023</t>
  </si>
  <si>
    <t>438</t>
  </si>
  <si>
    <t>https://community.secop.gov.co/Public/Tendering/OpportunityDetail/Index?noticeUID=CO1.NTC.3898892&amp;isFromPublicArea=True&amp;isModal=true&amp;asPopupView=true</t>
  </si>
  <si>
    <t>CPS-IDER-310-2023</t>
  </si>
  <si>
    <t>NICOLAS  CUTT REVOLLO</t>
  </si>
  <si>
    <t>73158636</t>
  </si>
  <si>
    <t>439</t>
  </si>
  <si>
    <t>https://community.secop.gov.co/Public/Tendering/OpportunityDetail/Index?noticeUID=CO1.NTC.3899692&amp;isFromPublicArea=True&amp;isModal=true&amp;asPopupView=true</t>
  </si>
  <si>
    <t>CPS-IDER-311-2023</t>
  </si>
  <si>
    <t>TANIA HENRIQUETA BARROS SALGUEDO</t>
  </si>
  <si>
    <t>45477593</t>
  </si>
  <si>
    <t>440</t>
  </si>
  <si>
    <t>https://community.secop.gov.co/Public/Tendering/OpportunityDetail/Index?noticeUID=CO1.NTC.3899986&amp;isFromPublicArea=True&amp;isModal=true&amp;asPopupView=true</t>
  </si>
  <si>
    <t>CPS-IDER-312-2023</t>
  </si>
  <si>
    <t>LAURA CRISTINA MORON ROMERO</t>
  </si>
  <si>
    <t>1128059239-3</t>
  </si>
  <si>
    <t>Prestación de servicios profesionales al área de Deporte del Instituto Distrital de Deporte y Recreación - IDER, para brindar apoyo como psicólogo(a) al proyecto Desarrollo de la Escuela de iniciación y formación deportiva por núcleos y énfasis en la ciudad de Cartagena de Indias.</t>
  </si>
  <si>
    <t>441</t>
  </si>
  <si>
    <t>EL IDER pagará al CONTRATISTA el valor del contrato, mediante diez (10) cuotas de igual valor por la suma de TRES MILLONES NOVENTA Y SEIS MIL CIENTO OCHENTA PESOS MCTE ($ 3.096.180),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</si>
  <si>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Participar, desde la psicología, en la ejecución de las actividades de las escuelas para padres de los niños pertenecientes a las escuelas del proyecto, con el objetivo de llevar a las familias temáticas relacionadas con la práctica de buen trato en la infancia, hábitos saludables y valores.
2. Realizar seguimiento a los niños, niñas y adolescentes miembros de la Escuela para la prevención de abuso infantil, trabajo infantil y/o violencia intrafamiliar, de acuerdo con el protocolo establecido para ello.
3. Realizar acompañamiento psicosocial a los niños, niñas y adolescentes y padres pertenecientes a la Escuela de Formación Deportiva.
4. Realizar acompañamiento en la organización de los diferentes encuentros que se desarrollen en el marco del proyecto, en los cuales participen la participación de los niños, niñas y adolescentes pertenecientes a la Escuela de Formación Deportiva.
5. Las demás actividades requeridas por el supervisor del contrato, en el marco del objeto contratado.</t>
  </si>
  <si>
    <t>https://community.secop.gov.co/Public/Tendering/OpportunityDetail/Index?noticeUID=CO1.NTC.3900089&amp;isFromPublicArea=True&amp;isModal=true&amp;asPopupView=true</t>
  </si>
  <si>
    <t>CPS-IDER-313-2023</t>
  </si>
  <si>
    <t>TANIA MARGARITA SARAVIA QUINTERO</t>
  </si>
  <si>
    <t>45512674-5</t>
  </si>
  <si>
    <t>442</t>
  </si>
  <si>
    <t>https://community.secop.gov.co/Public/Tendering/OpportunityDetail/Index?noticeUID=CO1.NTC.3900368&amp;isFromPublicArea=True&amp;isModal=true&amp;asPopupView=true</t>
  </si>
  <si>
    <t>CPS-IDER-314-2023</t>
  </si>
  <si>
    <t>DIANA MARGARITA ESQUIVEL PAYARES</t>
  </si>
  <si>
    <t>1047420209-6</t>
  </si>
  <si>
    <t>443</t>
  </si>
  <si>
    <t>https://community.secop.gov.co/Public/Tendering/OpportunityDetail/Index?noticeUID=CO1.NTC.3900943&amp;isFromPublicArea=True&amp;isModal=true&amp;asPopupView=true</t>
  </si>
  <si>
    <t>CPS-IDER-315-2023</t>
  </si>
  <si>
    <t>JORGE ANTONIO RADA BATISTA</t>
  </si>
  <si>
    <t>1047430154</t>
  </si>
  <si>
    <t>444</t>
  </si>
  <si>
    <t>https://community.secop.gov.co/Public/Tendering/OpportunityDetail/Index?noticeUID=CO1.NTC.3900665&amp;isFromPublicArea=True&amp;isModal=true&amp;asPopupView=true</t>
  </si>
  <si>
    <t>CPS-IDER-316-2023</t>
  </si>
  <si>
    <t>ROQUE HAROLD MARTINEZ VALENCIA</t>
  </si>
  <si>
    <t xml:space="preserve">73150762       </t>
  </si>
  <si>
    <t>445</t>
  </si>
  <si>
    <t>https://community.secop.gov.co/Public/Tendering/OpportunityDetail/Index?noticeUID=CO1.NTC.3901502&amp;isFromPublicArea=True&amp;isModal=true&amp;asPopupView=true</t>
  </si>
  <si>
    <t>CPS-IDER-317-2023</t>
  </si>
  <si>
    <t>MIRIAM GRACIELA LEONES ALVAREZ</t>
  </si>
  <si>
    <t xml:space="preserve">45471390       </t>
  </si>
  <si>
    <t>Prestación de servicios como Enfermera del área de Deporte del Instituto Distrital de Deporte y Recreación - IDER, para brindar apoyo al proyecto Desarrollo de la Escuela de Iniciación y formación deportiva por núcleos y énfasis en la ciudad de Cartagena de Indias.</t>
  </si>
  <si>
    <t>446</t>
  </si>
  <si>
    <t>EL IDER pagará al CONTRATISTA el valor del contrato mediante diez (10) cuotas de igual valor por la suma de DOS MILLONES SEISCIENTOS SETENTA Y OCHO MIL PESOS MCTE ($ 2.678.000),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</si>
  <si>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en el seguimiento a los niños, niñas y adolescentes miembros de la Escuela para la prevención de abuso infantil, trabajo infantil y/o violencia intrafamiliar, de acuerdo con el protocolo establecido para ello.
2. Apoyar en la ejecución de las actividades del proyecto, de acuerdo con el objeto contratado.
3. Acompañar en los núcleos, grupos de énfasis y de perfeccionamiento deportivo durante el desarrollo de actividades lúdicas y pedagógicas que promuevan los valores y sana convivencia en el marco del proyecto.
4. Apoyar en la organización de los diferentes encuentros que se desarrollen en el marco del proyecto, en los cuales participen la participación de los niños, niñas y adolescentes pertenecientes a la Escuela de Formación Deportiva.
5. Las demás actividades requeridas por el supervisor del contrato, en el marco del objeto contratado.</t>
  </si>
  <si>
    <t>https://community.secop.gov.co/Public/Tendering/OpportunityDetail/Index?noticeUID=CO1.NTC.3901083&amp;isFromPublicArea=True&amp;isModal=true&amp;asPopupView=true</t>
  </si>
  <si>
    <t>CPS-IDER-318-2023</t>
  </si>
  <si>
    <t xml:space="preserve">51927284       </t>
  </si>
  <si>
    <t>Prestación de servicios como Auxiliar de Enfermera del área de Deporte del Instituto Distrital de Deporte y Recreación - IDER, para brindar apoyo al proyecto Desarrollo de la Escuela de Iniciación
y formación deportiva por núcleos y énfasis en la ciudad de Cartagena de Indias</t>
  </si>
  <si>
    <t>447</t>
  </si>
  <si>
    <t>EL IDER pagará al CONTRATISTA el valor del contrato mediante diez (10) cuotas de igual valor por la suma de DOS MILLONES CIENTO SESENTA Y TRES MIL PESOS MCTE ($2.163.000),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</si>
  <si>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asistencia técnica y operativa en la ejecución de las actividades del proyecto, de acuerdo con el objeto contratado.
2. Brindar apoyo en el seguimiento a los niños, niñas y adolescentes miembros de la Escuela para la prevención de abuso infantil, trabajo infantil y/o violencia intrafamiliar, de acuerdo con el protocolo establecido para ello.
3. Apoyar en el acompañamiento en los núcleos, grupos de énfasis y de perfeccionamiento deportivo durante el desarrollo de actividades lúdicas y pedagógicas que promuevan los valores y sana convivencia en el marco del proyecto.
4. Apoyar en la organización de los diferentes encuentros que se desarrollen en el marco del proyecto, en los cuales participen la participación de los niños, niñas y adolescentes pertenecientes a la Escuela de Formación Deportiva.
5. Las demás actividades requeridas por el supervisor del contrato, en el marco del objeto contratado</t>
  </si>
  <si>
    <t>https://community.secop.gov.co/Public/Tendering/OpportunityDetail/Index?noticeUID=CO1.NTC.3901815&amp;isFromPublicArea=True&amp;isModal=true&amp;asPopupView=true</t>
  </si>
  <si>
    <t>CPS-IDER-319-2023</t>
  </si>
  <si>
    <t>YURANIS DEL CARMEN TEHERAN PINTO</t>
  </si>
  <si>
    <t>1047396641</t>
  </si>
  <si>
    <t>Prestación de servicios profesionales como Trabajador Social al área de Deporte del Instituto Distrital de Deporte y Recreación - IDER, para brindar apoyo al proyecto Desarrollo de la Escuela de Iniciación y formación deportiva por núcleos y énfasis en la ciudad de Cartagena de Indias.</t>
  </si>
  <si>
    <t>448</t>
  </si>
  <si>
    <t>EL IDER pagará al CONTRATISTA el valor del contrato mediante diez (10) cuotas de igual valor por la suma de DOS MILLONES OCHOCIENTOS OCHENTA Y NUEVE MIL SETECIENTOS SESENTA Y OCHO PESOS MCTE ($ 2.889.768),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</si>
  <si>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Participar en la ejecución de las actividades del proyecto, de acuerdo con el objeto contratado.
2. Realizar acompañamiento en los núcleos, grupos de énfasis y de perfeccionamiento deportivo a través del desarrollo de actividades lúdicas y pedagógicas que promuevan los valores y sana convivencia; en el marco del proyecto.
3. Coordinar y realizar el apoyo social durante el desarrollo de las escuelas para padres de los niños pertenecientes a las escuelas del proyecto, con el objetivo de llevar a las familias temáticas relacionadas con la práctica de buen trato en la infancia, hábitos saludables y valores.
4. Participar en el desarrollo de las actividades del proyecto, a través del acompañamiento psicosocial a los niños, niñas y adolescentes y padres pertenecientes a la Escuela de Formación Deportiva.
5. Realizar seguimiento a los niños, niñas y adolescentes miembros de la Escuela para la prevención de abuso infantil, trabajo infantil y/o violencia intrafamiliar, de acuerdo con el protocolo establecido para ello.
6. Participar en la organización de los diferentes encuentros que se desarrollen en el marco del proyecto, en los cuales participen la participación de los niños, niñas y adolescentes pertenecientes a la Escuela de Formación Deportiva.
7. Las demás actividades requeridas por el supervisor del contrato, en el marco del objeto contratado.</t>
  </si>
  <si>
    <t>https://community.secop.gov.co/Public/Tendering/OpportunityDetail/Index?noticeUID=CO1.NTC.3901900&amp;isFromPublicArea=True&amp;isModal=true&amp;asPopupView=true</t>
  </si>
  <si>
    <t>CPS-IDER-320-2023</t>
  </si>
  <si>
    <t>LAURA DEL CARMEN MARTINEZ HERRERA</t>
  </si>
  <si>
    <t>1007255699</t>
  </si>
  <si>
    <t>Prestación de servicios como fisioterapeuta del área de Deporte del Instituto Distrital de Deporte y Recreación - IDER, para brindar apoyo al proyecto Desarrollo de la Escuela de Iniciación y formación deportiva por núcleos y énfasis en la ciudad de Cartagena de Indias.</t>
  </si>
  <si>
    <t>449</t>
  </si>
  <si>
    <t>EL IDER pagará al CONTRATISTA el valor del contrato, mediante diez (10) cuotas de igual valor por la suma de DOS MILLONES CIENTO UN MIL DOSCIENTOS PESOS MCTE ($ 2.101.200,00),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</si>
  <si>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seguimiento a los niños, niñas y adolescentes miembros de la Escuela para la prevención de abuso infantil, trabajo infantil y/o violencia intrafamiliar, de acuerdo con el protocolo establecido para ello. 2. Realizar acompañamiento en los núcleos, grupos de énfasis y de perfeccionamiento deportivo a través del desarrollo de actividades lúdicas y pedagógicas que promuevan los valores y sana convivencia; en el marco del proyecto. 3. Participar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</si>
  <si>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https://community.secop.gov.co/Public/Tendering/OpportunityDetail/Index?noticeUID=CO1.NTC.3902456&amp;isFromPublicArea=True&amp;isModal=true&amp;asPopupView=true</t>
  </si>
  <si>
    <t>CPS-IDER-321-2023</t>
  </si>
  <si>
    <t>02-02-2023</t>
  </si>
  <si>
    <t>LEONARDO  VALDES ALTAMAR</t>
  </si>
  <si>
    <t>9147802</t>
  </si>
  <si>
    <t>450</t>
  </si>
  <si>
    <t>https://community.secop.gov.co/Public/Tendering/OpportunityDetail/Index?noticeUID=CO1.NTC.3907296&amp;isFromPublicArea=True&amp;isModal=true&amp;asPopupView=true</t>
  </si>
  <si>
    <t>CPS-IDER-322-2023</t>
  </si>
  <si>
    <t>EBLIN CLARETT CASTELLON HERRERA</t>
  </si>
  <si>
    <t>45765768-4</t>
  </si>
  <si>
    <t>Prestación de servicios como Apoyo a la gestión en el área de recreación dentro del marco del proyecto Mejoramiento de los estilos de vida mediante la Promoción masiva de una vida activa de la ciudadanía en el Distrito de Cartagena.</t>
  </si>
  <si>
    <t>451</t>
  </si>
  <si>
    <t>EL IDER pagará al CONTRATISTA el valor del contrato mediante Diez (10) cuotas de igual valor por la suma de DOS MILLONES QUINIENTOS SETENTA Y CINCO MIL PESOS MCTE ($2.575.000)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</si>
  <si>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apoyo técnico en el desarrollo de las jornadas de sensibilización que se desarrollarán mediante diálogos y análisis para reflexionar sobre los hábitos en el entorno de trabajo en las organizaciones públicas y privadas a intervenir. 2. Brindar apoyo técnico en el desarrollo de las jornadas de sensibilización que se desarrollarán por pequeños grupos acordados con los líderes de los centros penitenciarios mediante actividades como talleres y charlas magistrales sobre la importancia de contar con entornos saludables. 3. Brindar apoyo técnico en el desarrollo de las jornadas de sensibilización que se desarrollarán por grupos pequeños con personas mayores que cumplan con los requerimientos mínimos para las actividades (acceso, capacidad, etc.). mediante actividades como talleres y charlas magistrales sobre la importancia de contar con entornos saludables. 4. Realizar el levantamiento de la información de las fichas de tamizaje (que contendrá información personal y del estado de salud) de los beneficiarios que resulten de las jornadas de sensibilización. 5. Actuar con reserva profesional en las actividades encomendadas; no suministrar a terceros no autorizados, ni divulgar la información confidencial que sea de su conocimiento. 6. Apoyar en las campañas de los días de concientización de la salud. 7. Brindar apoyo a la gestión en áreas de salud, recreación y deporte en cumplimiento del proyecto. 8. Realizar valoración y seguimiento a organizaciones públicas y privadas beneficiarias del proyecto. 9. Las demás actividades requeridas por el supervisor del contrato, en el marco del objeto contratado.</t>
  </si>
  <si>
    <t>https://community.secop.gov.co/Public/Tendering/OpportunityDetail/Index?noticeUID=CO1.NTC.3907733&amp;isFromPublicArea=True&amp;isModal=true&amp;asPopupView=true</t>
  </si>
  <si>
    <t>CPS-IDER-323-2023</t>
  </si>
  <si>
    <t>452</t>
  </si>
  <si>
    <t>https://community.secop.gov.co/Public/Tendering/OpportunityDetail/Index?noticeUID=CO1.NTC.3907754&amp;isFromPublicArea=True&amp;isModal=true&amp;asPopupView=true</t>
  </si>
  <si>
    <t>CPS-IDER-324-2023</t>
  </si>
  <si>
    <t xml:space="preserve">11038166       </t>
  </si>
  <si>
    <t>453</t>
  </si>
  <si>
    <t>https://community.secop.gov.co/Public/Tendering/OpportunityDetail/Index?noticeUID=CO1.NTC.3907780&amp;isFromPublicArea=True&amp;isModal=true&amp;asPopupView=true</t>
  </si>
  <si>
    <t>CPS-IDER-325-2023</t>
  </si>
  <si>
    <t>454</t>
  </si>
  <si>
    <t>https://community.secop.gov.co/Public/Tendering/OpportunityDetail/Index?noticeUID=CO1.NTC.3907938&amp;isFromPublicArea=True&amp;isModal=true&amp;asPopupView=true</t>
  </si>
  <si>
    <t>CPS-IDER-326-2023</t>
  </si>
  <si>
    <t xml:space="preserve">9145308        </t>
  </si>
  <si>
    <t>455</t>
  </si>
  <si>
    <t>https://community.secop.gov.co/Public/Tendering/OpportunityDetail/Index?noticeUID=CO1.NTC.3907965&amp;isFromPublicArea=True&amp;isModal=true&amp;asPopupView=true</t>
  </si>
  <si>
    <t>CPS-IDER-327-2023</t>
  </si>
  <si>
    <t>MERLIN  PAJARO ALVAREZ</t>
  </si>
  <si>
    <t>1143387445-5</t>
  </si>
  <si>
    <t>456</t>
  </si>
  <si>
    <t>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del proyecto. 4. Elaborar informes de actividades ejecutadas que sirva como insumo para el reporte de indicadores de la estrategia del proyecto. 5. Apoyar en la organización de las actividades del equipo de actividad física, de acuerdo con las instrucciones del supervisor contractual. 6. Las demás actividades requeridas por el supervisor del contrato, en el marco del objeto contratado.</t>
  </si>
  <si>
    <t>https://community.secop.gov.co/Public/Tendering/OpportunityDetail/Index?noticeUID=CO1.NTC.3908214&amp;isFromPublicArea=True&amp;isModal=true&amp;asPopupView=true</t>
  </si>
  <si>
    <t>CPS-IDER-328-2023</t>
  </si>
  <si>
    <t>457</t>
  </si>
  <si>
    <t>https://community.secop.gov.co/Public/Tendering/OpportunityDetail/Index?noticeUID=CO1.NTC.3908209&amp;isFromPublicArea=True&amp;isModal=true&amp;asPopupView=true</t>
  </si>
  <si>
    <t>CPS-IDER-329-2023</t>
  </si>
  <si>
    <t>458</t>
  </si>
  <si>
    <t>https://community.secop.gov.co/Public/Tendering/OpportunityDetail/Index?noticeUID=CO1.NTC.3908066&amp;isFromPublicArea=True&amp;isModal=true&amp;asPopupView=true</t>
  </si>
  <si>
    <t>CPS-IDER-330-2023</t>
  </si>
  <si>
    <t>JORGE  TORRES PINEDA</t>
  </si>
  <si>
    <t>7917634</t>
  </si>
  <si>
    <t>459</t>
  </si>
  <si>
    <t>https://community.secop.gov.co/Public/Tendering/OpportunityDetail/Index?noticeUID=CO1.NTC.3908175&amp;isFromPublicArea=True&amp;isModal=true&amp;asPopupView=true</t>
  </si>
  <si>
    <t>CPS-IDER-331-2023</t>
  </si>
  <si>
    <t>JOSE IGNACIO DE AVILA LOPEZ</t>
  </si>
  <si>
    <t xml:space="preserve">1047453061     </t>
  </si>
  <si>
    <t>Prestación de servicios al área de Deporte del Instituto Distrital de Deporte y Recreación - IDER como Instructor de Nucleo del proyecto Desarrollo de la Escuela de Iniciación y formación deportiva por núcleos y énfasis en la ciudad de Cartagena de Indias.</t>
  </si>
  <si>
    <t>460</t>
  </si>
  <si>
    <t>1. Brindar asistencia técnica y operativa en el desarrollo del proyecto, como profesor de Nucleo, con las actividades para la implementación de los niveles 3 y 4 del proyecto, esto es, énfasis deportivo y perfeccionamiento deportivo.
2. Fungir como instructor de énfasis, mediante el desarrollo de habilidades deportivas específicas para las disciplinas de énfasis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</si>
  <si>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https://community.secop.gov.co/Public/Tendering/OpportunityDetail/Index?noticeUID=CO1.NTC.3908453&amp;isFromPublicArea=True&amp;isModal=true&amp;asPopupView=true</t>
  </si>
  <si>
    <t>CPS-IDER-332-2023</t>
  </si>
  <si>
    <t>YENIS DEL CARMEN AVILA MEJIA</t>
  </si>
  <si>
    <t xml:space="preserve">45541863       </t>
  </si>
  <si>
    <t>461</t>
  </si>
  <si>
    <t>https://community.secop.gov.co/Public/Tendering/OpportunityDetail/Index?noticeUID=CO1.NTC.3908546&amp;isFromPublicArea=True&amp;isModal=true&amp;asPopupView=true</t>
  </si>
  <si>
    <t>CPS-IDER-333-2023</t>
  </si>
  <si>
    <t>JAVIER ANTONIO ZAMBRANO HERRERA</t>
  </si>
  <si>
    <t xml:space="preserve">1128057356     </t>
  </si>
  <si>
    <t>462</t>
  </si>
  <si>
    <t>https://community.secop.gov.co/Public/Tendering/OpportunityDetail/Index?noticeUID=CO1.NTC.3908286&amp;isFromPublicArea=True&amp;isModal=true&amp;asPopupView=true</t>
  </si>
  <si>
    <t>CPS-IDER-334-2023</t>
  </si>
  <si>
    <t>ROBERTO ENRIQUE BRU CASTELLAR</t>
  </si>
  <si>
    <t>1143339407-0</t>
  </si>
  <si>
    <t>477</t>
  </si>
  <si>
    <t>https://community.secop.gov.co/Public/Tendering/OpportunityDetail/Index?noticeUID=CO1.NTC.3908905&amp;isFromPublicArea=True&amp;isModal=true&amp;asPopupView=true</t>
  </si>
  <si>
    <t>CPS-IDER-335-2023</t>
  </si>
  <si>
    <t>MIRIAM ESTHER JIMENEZ LOPEZ</t>
  </si>
  <si>
    <t>1143414406-4</t>
  </si>
  <si>
    <t>463</t>
  </si>
  <si>
    <t>https://community.secop.gov.co/Public/Tendering/OpportunityDetail/Index?noticeUID=CO1.NTC.3909010&amp;isFromPublicArea=True&amp;isModal=true&amp;asPopupView=true</t>
  </si>
  <si>
    <t>CPS-IDER-336-2023</t>
  </si>
  <si>
    <t>LAURA SOFIA ANAYA ANGULO</t>
  </si>
  <si>
    <t>1143410946-1</t>
  </si>
  <si>
    <t>464</t>
  </si>
  <si>
    <t>https://community.secop.gov.co/Public/Tendering/OpportunityDetail/Index?noticeUID=CO1.NTC.3908936&amp;isFromPublicArea=True&amp;isModal=true&amp;asPopupView=true</t>
  </si>
  <si>
    <t>CPS-IDER-337-2023</t>
  </si>
  <si>
    <t>Prestación de servicios de apoyo a la gestión al área de Deporte del Instituto Distrital de Deporte y Recreación - IDER para el proyecto Desarrollo de la Escuela de Iniciación y formación deportiva por núcleos y énfasis en la ciudad de Cartagena de Indias.</t>
  </si>
  <si>
    <t>465</t>
  </si>
  <si>
    <t>EL IDER pagará al CONTRATISTA el valor del contrato mediante diez (10) cuotas de igual valor por la suma de DOS MILLONES CIENTO SESENTA Y TRES MIL PESOS MCTE ($2.163.000,00),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</si>
  <si>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el proceso de inscripciones y registros de los niños, niñas y adolescentes pertenecientes a la Escuela de Formación Deportiva.
2. Apoyar con la sistematización de la vinculación de los niñas, niñas y adolescentes a la escuela de formación deportiva.
3. Brindar asistencia en las actividades requeridas para la realización de los encuentros deportivos para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</si>
  <si>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https://community.secop.gov.co/Public/Tendering/OpportunityDetail/Index?noticeUID=CO1.NTC.3909158&amp;isFromPublicArea=True&amp;isModal=true&amp;asPopupView=true</t>
  </si>
  <si>
    <t>CPS-IDER-338-2023</t>
  </si>
  <si>
    <t>LUIS CARLOS RIVERA VILLADIEGO</t>
  </si>
  <si>
    <t>1002344938-8</t>
  </si>
  <si>
    <t>475</t>
  </si>
  <si>
    <t>https://community.secop.gov.co/Public/Tendering/OpportunityDetail/Index?noticeUID=CO1.NTC.3909134&amp;isFromPublicArea=True&amp;isModal=true&amp;asPopupView=true</t>
  </si>
  <si>
    <t>CPS-IDER-339-2023</t>
  </si>
  <si>
    <t>KIRYHAT DAVID RIOS MEDINA</t>
  </si>
  <si>
    <t>1047460696-0</t>
  </si>
  <si>
    <t>476</t>
  </si>
  <si>
    <t>EL IDER pagará al CONTRATISTA el valor del contrato mediante once (11) pagos iguales por valor de UN MILLÓN NOVECIENTOS NOVENTA Y SEIS MIL CIENTO CUARENTA MIL PESOS M/CTE ($1.996.140),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</si>
  <si>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Apoyar en las actividades, logísticas y operativas para la conservación, mantenimiento y mejoramiento de los escenarios deportivos administrados por el IDER, especialmente en el Escenarios Deportivo Complejo Acuático Jaime González Johnson. 2. Intervenir de manera preventiva, correctiva, programada y predictiva los escenarios deportivos. 3. Velar por el cumplimiento del plan de seguridad de piscinas y cumplir con las acciones previstas en el mismo. 4. Hacer cumplir el reglamento de uso de la piscina. 5. Apoyar con el mantenimiento de las Piscinas y Zonas Húmedas. 6. Asistir a las reuniones que sean citadas por el supervisor contractual. 7. Las demás actividades requeridas por el supervisor del contrato, en el marco del objeto contratado.</t>
  </si>
  <si>
    <t>https://community.secop.gov.co/Public/Tendering/OpportunityDetail/Index?noticeUID=CO1.NTC.3909465&amp;isFromPublicArea=True&amp;isModal=true&amp;asPopupView=true</t>
  </si>
  <si>
    <t>CPS-IDER-340-2023</t>
  </si>
  <si>
    <t xml:space="preserve">33104800       </t>
  </si>
  <si>
    <t>466</t>
  </si>
  <si>
    <t>https://community.secop.gov.co/Public/Tendering/OpportunityDetail/Index?noticeUID=CO1.NTC.3909633&amp;isFromPublicArea=True&amp;isModal=true&amp;asPopupView=true</t>
  </si>
  <si>
    <t>CPS-IDER-341-2023</t>
  </si>
  <si>
    <t>ENRIQUE  HERRERA MIRANDA</t>
  </si>
  <si>
    <t xml:space="preserve">3885373        </t>
  </si>
  <si>
    <t>468</t>
  </si>
  <si>
    <t>https://community.secop.gov.co/Public/Tendering/OpportunityDetail/Index?noticeUID=CO1.NTC.3909763&amp;isFromPublicArea=True&amp;isModal=true&amp;asPopupView=true</t>
  </si>
  <si>
    <t>CPS-IDER-342-2023</t>
  </si>
  <si>
    <t>JEISON  CUETO MURILLO</t>
  </si>
  <si>
    <t>1002200926-1</t>
  </si>
  <si>
    <t>467</t>
  </si>
  <si>
    <t>https://community.secop.gov.co/Public/Tendering/OpportunityDetail/Index?noticeUID=CO1.NTC.3909920&amp;isFromPublicArea=True&amp;isModal=true&amp;asPopupView=true</t>
  </si>
  <si>
    <t>CPS-IDER-343-2023</t>
  </si>
  <si>
    <t>FREDY  GOMEZ AGUILAR</t>
  </si>
  <si>
    <t>73143691</t>
  </si>
  <si>
    <t>469</t>
  </si>
  <si>
    <t>https://community.secop.gov.co/Public/Tendering/OpportunityDetail/Index?noticeUID=CO1.NTC.3909586&amp;isFromPublicArea=True&amp;isModal=true&amp;asPopupView=true</t>
  </si>
  <si>
    <t>CPS-IDER-344-2023</t>
  </si>
  <si>
    <t xml:space="preserve">9149441        </t>
  </si>
  <si>
    <t>470</t>
  </si>
  <si>
    <t>1. Apoyar en el desarrollo de las acciones de las estrategias del proyecto, de acuerdo con la asignación realizada por el supervisor contractual.
2. Apoyar en el desarrollo de las actividades que se requieran para la realización de eventos de concentración y eventos de ciudad necesarios para cumplir con la meta del proyecto.
3. Elaborar informes de actividades ejecutadas que sirva como insumo para el reporte de indicadores de la estrategia del proyecto.
4. Las demás actividades requeridas por el supervisor del contrato, en el marco del objeto contratado.</t>
  </si>
  <si>
    <t>https://community.secop.gov.co/Public/Tendering/OpportunityDetail/Index?noticeUID=CO1.NTC.3912044&amp;isFromPublicArea=True&amp;isModal=true&amp;asPopupView=true</t>
  </si>
  <si>
    <t>CPS-IDER-345-2023</t>
  </si>
  <si>
    <t>JOSE DAVID CORTINA CANO</t>
  </si>
  <si>
    <t xml:space="preserve">73167632       </t>
  </si>
  <si>
    <t>471</t>
  </si>
  <si>
    <t>https://community.secop.gov.co/Public/Tendering/OpportunityDetail/Index?noticeUID=CO1.NTC.3910315&amp;isFromPublicArea=True&amp;isModal=true&amp;asPopupView=true</t>
  </si>
  <si>
    <t>CPS-IDER-346-2023</t>
  </si>
  <si>
    <t>EDGARDO  REALES CERVANTES</t>
  </si>
  <si>
    <t>9146953-4</t>
  </si>
  <si>
    <t>478</t>
  </si>
  <si>
    <t>https://community.secop.gov.co/Public/Tendering/OpportunityDetail/Index?noticeUID=CO1.NTC.3910270&amp;isFromPublicArea=True&amp;isModal=true&amp;asPopupView=true</t>
  </si>
  <si>
    <t>CPS-IDER-347-2023</t>
  </si>
  <si>
    <t>NACIRA  HERNADEZ GARCIA</t>
  </si>
  <si>
    <t>33201611-3</t>
  </si>
  <si>
    <t>509</t>
  </si>
  <si>
    <t>https://community.secop.gov.co/Public/Tendering/OpportunityDetail/Index?noticeUID=CO1.NTC.3910808&amp;isFromPublicArea=True&amp;isModal=true&amp;asPopupView=true</t>
  </si>
  <si>
    <t>CPS-IDER-348-2023</t>
  </si>
  <si>
    <t>OSCAR JESUS DE LA BARRERA CASTRO</t>
  </si>
  <si>
    <t>1143371295-7</t>
  </si>
  <si>
    <t>472</t>
  </si>
  <si>
    <t>1. Revisar y verificar el funcionamiento de los escenarios deportivos a su cargo. 2. Realizar actividades de revisión para garantizar el correcto uso y disfrute de los escenarios por parte de la comunidad. 3. Apoya con la administración del uso y préstamo de los escenarios a la comunidad. 4. Presentar informes de manera oportuna al personal encargado del sistema de mantenimiento de escenarios deportivos sobre las necesidades detectadas de mantenimiento estético y/o higiénico de las instalaciones. 5. Informar sobre cualquier irregularidad de cualquier tipo que suceda dentro de las instalaciones. 6. Ejecutar las actividades de conservación de los escenarios para dar cumplimiento del plan de mantenimiento general del IDER. 7. Asistir a las reuniones que sean citadas por el supervisor contractual. 8. Las demás actividades requeridas por el supervisor del contrato, en el marco del objeto contratado</t>
  </si>
  <si>
    <t>https://community.secop.gov.co/Public/Tendering/OpportunityDetail/Index?noticeUID=CO1.NTC.3910763&amp;isFromPublicArea=True&amp;isModal=true&amp;asPopupView=true</t>
  </si>
  <si>
    <t>CPS-IDER-349-2023</t>
  </si>
  <si>
    <t xml:space="preserve">73134859       </t>
  </si>
  <si>
    <t>473</t>
  </si>
  <si>
    <t>EL IDER pagará al CONTRATISTA el valor del contrato mediante diez (10) cuotas de igual valor por la suma de DOS MILLONES TRECIENTOS ONCE MIL TRESCIENTOS VEINTE PESOS MCTE ($2.311.320,00)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</si>
  <si>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https://community.secop.gov.co/Public/Tendering/OpportunityDetail/Index?noticeUID=CO1.NTC.3911203&amp;isFromPublicArea=True&amp;isModal=true&amp;asPopupView=true</t>
  </si>
  <si>
    <t>CPS-IDER-350-2023</t>
  </si>
  <si>
    <t>ELVIS RAFAEL SUAREZ LOPEZ</t>
  </si>
  <si>
    <t>73153370-2</t>
  </si>
  <si>
    <t>474</t>
  </si>
  <si>
    <t>https://community.secop.gov.co/Public/Tendering/OpportunityDetail/Index?noticeUID=CO1.NTC.3912612&amp;isFromPublicArea=True&amp;isModal=true&amp;asPopupView=true</t>
  </si>
  <si>
    <t>CPS-IDER-351-2023</t>
  </si>
  <si>
    <t>03-02-2023</t>
  </si>
  <si>
    <t>ANIBAL  GALBAN HERRERA</t>
  </si>
  <si>
    <t xml:space="preserve">73143013       </t>
  </si>
  <si>
    <t>480</t>
  </si>
  <si>
    <t>https://community.secop.gov.co/Public/Tendering/OpportunityDetail/Index?noticeUID=CO1.NTC.3919615&amp;isFromPublicArea=True&amp;isModal=true&amp;asPopupView=true</t>
  </si>
  <si>
    <t>CPS-IDER-352-2023</t>
  </si>
  <si>
    <t>SANTANDER JOSE CHIMA CORREA</t>
  </si>
  <si>
    <t xml:space="preserve">73195585       </t>
  </si>
  <si>
    <t>481</t>
  </si>
  <si>
    <t>https://community.secop.gov.co/Public/Tendering/OpportunityDetail/Index?noticeUID=CO1.NTC.3919952&amp;isFromPublicArea=True&amp;isModal=true&amp;asPopupView=true</t>
  </si>
  <si>
    <t>CPS-IDER-353-2023</t>
  </si>
  <si>
    <t>FERNANDO  PEREZ GUERRERO</t>
  </si>
  <si>
    <t>1143334614-6</t>
  </si>
  <si>
    <t>482</t>
  </si>
  <si>
    <t>https://community.secop.gov.co/Public/Tendering/OpportunityDetail/Index?noticeUID=CO1.NTC.3919964&amp;isFromPublicArea=True&amp;isModal=true&amp;asPopupView=true</t>
  </si>
  <si>
    <t>CPS-IDER-354-2023</t>
  </si>
  <si>
    <t>DARWIN JOSE PEREZ SANCHEZ</t>
  </si>
  <si>
    <t>1047437729-9</t>
  </si>
  <si>
    <t>483</t>
  </si>
  <si>
    <t>https://community.secop.gov.co/Public/Tendering/OpportunityDetail/Index?noticeUID=CO1.NTC.3919781&amp;isFromPublicArea=True&amp;isModal=true&amp;asPopupView=true</t>
  </si>
  <si>
    <t>CPS-IDER-355-2023</t>
  </si>
  <si>
    <t xml:space="preserve">45538757       </t>
  </si>
  <si>
    <t>484</t>
  </si>
  <si>
    <t>https://community.secop.gov.co/Public/Tendering/OpportunityDetail/Index?noticeUID=CO1.NTC.3920263&amp;isFromPublicArea=True&amp;isModal=true&amp;asPopupView=true</t>
  </si>
  <si>
    <t>CPS-IDER-356-2023</t>
  </si>
  <si>
    <t>YONY  PADILLA TOVAR</t>
  </si>
  <si>
    <t xml:space="preserve">73579631       </t>
  </si>
  <si>
    <t>485</t>
  </si>
  <si>
    <t>https://community.secop.gov.co/Public/Tendering/OpportunityDetail/Index?noticeUID=CO1.NTC.3920484&amp;isFromPublicArea=True&amp;isModal=true&amp;asPopupView=true</t>
  </si>
  <si>
    <t>CPS-IDER-357-2023</t>
  </si>
  <si>
    <t>JHONATAN RAFAEL MERCADO GUERRERO</t>
  </si>
  <si>
    <t xml:space="preserve">1128058655     </t>
  </si>
  <si>
    <t>486</t>
  </si>
  <si>
    <t>https://community.secop.gov.co/Public/Tendering/OpportunityDetail/Index?noticeUID=CO1.NTC.3920299&amp;isFromPublicArea=True&amp;isModal=true&amp;asPopupView=true</t>
  </si>
  <si>
    <t>CPS-IDER-358-2023</t>
  </si>
  <si>
    <t>RONALS  DIAZ CAÑATE</t>
  </si>
  <si>
    <t xml:space="preserve">8851981        </t>
  </si>
  <si>
    <t>487</t>
  </si>
  <si>
    <t>https://community.secop.gov.co/Public/Tendering/OpportunityDetail/Index?noticeUID=CO1.NTC.3920386&amp;isFromPublicArea=True&amp;isModal=true&amp;asPopupView=true</t>
  </si>
  <si>
    <t>CPS-IDER-359-2023</t>
  </si>
  <si>
    <t>MANUEL DE JESUS MENDOZA LAMBIS</t>
  </si>
  <si>
    <t>73160039</t>
  </si>
  <si>
    <t>488</t>
  </si>
  <si>
    <t>https://community.secop.gov.co/Public/Tendering/OpportunityDetail/Index?noticeUID=CO1.NTC.3921006&amp;isFromPublicArea=True&amp;isModal=true&amp;asPopupView=true</t>
  </si>
  <si>
    <t>CPS-IDER-360-2023</t>
  </si>
  <si>
    <t>489</t>
  </si>
  <si>
    <t>https://community.secop.gov.co/Public/Tendering/OpportunityDetail/Index?noticeUID=CO1.NTC.3920775&amp;isFromPublicArea=True&amp;isModal=true&amp;asPopupView=true</t>
  </si>
  <si>
    <t>CPS-IDER-361-2023</t>
  </si>
  <si>
    <t>YONY DERMAN ROMERO ROMERO</t>
  </si>
  <si>
    <t>Prestación de servicios como apoyo en actividad física al área de recreación para e desarrollo de la estrategia mejoramiento de los estilos de vida en el marco del proyecto denominado mejoramiento de los estilos de vida mediante la promoción masiva de una vida activa de la ciudadanía en el Distrito de Cartagena.</t>
  </si>
  <si>
    <t>EL IDER pagará al CONTRATISTA el valor del contrato mediante diez (10) cuotas de igual valor por la suma de DOS MILLONES DOSCIENTOS SESENTA Y SEIS MIL PESOS MCTE ($2.266.000,00)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</si>
  <si>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
proyecto.
4. Elaborar informes de actividades ejecutadas que sirva como insumo para el reporte d
indicadores de la estrategia del proyecto.
5. Las demás actividades requeridas por el supervisor del contrato, en el marco de
objeto contratado</t>
  </si>
  <si>
    <t>https://community.secop.gov.co/Public/Tendering/OpportunityDetail/Index?noticeUID=CO1.NTC.3921151&amp;isFromPublicArea=True&amp;isModal=true&amp;asPopupView=true</t>
  </si>
  <si>
    <t>CPS-IDER-362-2023</t>
  </si>
  <si>
    <t>MARIBEL  NARVAEZ PAJARO</t>
  </si>
  <si>
    <t xml:space="preserve">45479075       </t>
  </si>
  <si>
    <t>490</t>
  </si>
  <si>
    <t>https://community.secop.gov.co/Public/Tendering/OpportunityDetail/Index?noticeUID=CO1.NTC.3920990&amp;isFromPublicArea=True&amp;isModal=true&amp;asPopupView=true</t>
  </si>
  <si>
    <t>CPS-IDER-363-2023</t>
  </si>
  <si>
    <t>SIXTO CAMILO PEREZ MONTES</t>
  </si>
  <si>
    <t xml:space="preserve">1050969303     </t>
  </si>
  <si>
    <t>491</t>
  </si>
  <si>
    <t>1. Realizar la evaluación y diagnóstico de los diferentes enfoques del proyecto
2. Apoyar en el desarrollo de las acciones de las estrategias del proyecto, de acuerdo con la asignación realizada por el supervisor contractual.
3. Apoyar en el desarrollo de las actividades que se requieran para la realización de eventos de concentración y eventos de ciudad necesarios para cumplir con la meta de proyecto.
4. Elaborar informes de actividades ejecutadas que sirva como insumo para el reporte d indicadores de la estrategia del proyecto.
5. Las demás actividades requeridas por el supervisor del contrato, en el marco de objeto contratado.</t>
  </si>
  <si>
    <t>https://community.secop.gov.co/Public/Tendering/OpportunityDetail/Index?noticeUID=CO1.NTC.3921425&amp;isFromPublicArea=True&amp;isModal=true&amp;asPopupView=true</t>
  </si>
  <si>
    <t>CPS-IDER-364-2023</t>
  </si>
  <si>
    <t>492</t>
  </si>
  <si>
    <t>https://community.secop.gov.co/Public/Tendering/OpportunityDetail/Index?noticeUID=CO1.NTC.3921472&amp;isFromPublicArea=True&amp;isModal=true&amp;asPopupView=true</t>
  </si>
  <si>
    <t>CPS-IDER-365-2023</t>
  </si>
  <si>
    <t>Prestación de servicios al área de Deporte del Instituto Distrital de Deporte y Recreación - IDER como Instructor de Énfasis del proyecto Desarrollo de la Escuela de Iniciación yformación deportiva por núcleos y énfasis en la ciudad de Cartagena de Indias.</t>
  </si>
  <si>
    <t>499</t>
  </si>
  <si>
    <t>1. Brindar asistencia técnica y operativa en el desarrollo del proyecto, como profesor de Énfasis, con las actividades para la implementación de los niveles 3 y 4 del proyecto, esto es, énfasis deportivo y perfeccionamiento deportivo.
2. Fungir como instructor de énfasis, mediante el desarrollo de habilidades deportivas específicas para las disciplinas de énfasis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</si>
  <si>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https://community.secop.gov.co/Public/Tendering/OpportunityDetail/Index?noticeUID=CO1.NTC.3940466&amp;isFromPublicArea=True&amp;isModal=true&amp;asPopupView=true</t>
  </si>
  <si>
    <t>CPS-IDER-366-2023</t>
  </si>
  <si>
    <t>ALEXANDRA PATRICIA MONTES VILLARREAL</t>
  </si>
  <si>
    <t>1047500137-8</t>
  </si>
  <si>
    <t>493</t>
  </si>
  <si>
    <t>https://community.secop.gov.co/Public/Tendering/OpportunityDetail/Index?noticeUID=CO1.NTC.3921746&amp;isFromPublicArea=True&amp;isModal=true&amp;asPopupView=true</t>
  </si>
  <si>
    <t>CPS-IDER-367-2023</t>
  </si>
  <si>
    <t>DANIELA  BAENA MUÑOZ</t>
  </si>
  <si>
    <t>1128456569-1</t>
  </si>
  <si>
    <t>496</t>
  </si>
  <si>
    <t>https://community.secop.gov.co/Public/Tendering/OpportunityDetail/Index?noticeUID=CO1.NTC.3921697&amp;isFromPublicArea=True&amp;isModal=true&amp;asPopupView=true</t>
  </si>
  <si>
    <t>CPS-IDER-368-2023</t>
  </si>
  <si>
    <t>SANDY PATRICIA LLERENA MORALES</t>
  </si>
  <si>
    <t>45547204-8</t>
  </si>
  <si>
    <t>497</t>
  </si>
  <si>
    <t>1. Brindar apoyo al jefe de recreación en la evaluación y diagnóstico de enfoques dentro de las diferentes estrategias: caminante saludable, noches saludables, jóvenes saludables y actívate running. 2. Brindar apoyo al jefe de recreación en la implementación de los protocolos para las intervenciones territoriales y comunitarias. 3. Monitorea y acompañar las actividades de caminante saludable. 4. Acompañar al área de recreación en la coordinación y desarrollo de los eventos de ciudad que se generen en el marco del proyecto. 5. Apoyar en semillero de actividad física y recreación. 6. Brindar acompañamiento en el desarrollo de estrategias que permitan el cumplimiento de las metas del proyecto y de las estrategias y programas de este. 7. Realizar remplazos en los horarios establecidos dentro de las estrategias Madrúgale a la Salud, Noches Saludables, Caminante Saludable, Joven Saludable, Actívate Runnning. 8. apoyar en cumplimiento de las actividades por cada profesor de actividad física 9. Las demás actividades requeridas por el supervisor del contrato, en el marco del objeto contratado</t>
  </si>
  <si>
    <t>https://community.secop.gov.co/Public/Tendering/OpportunityDetail/Index?noticeUID=CO1.NTC.3921770&amp;isFromPublicArea=True&amp;isModal=true&amp;asPopupView=true</t>
  </si>
  <si>
    <t>CPS-IDER-369-2023</t>
  </si>
  <si>
    <t xml:space="preserve">73087629       </t>
  </si>
  <si>
    <t>Prestación de servicios al área de Recreación del Instituto Distrital de Deporte y Recreación - IDER, como apoyo a la gestión como técnico de sonido para el desarrollo del proyecto Recreación Comunitaria y Aprovechamiento del tiempo libre, como mecanismo de cohesión e integración social en el Distrito de Cartagena de Indias.</t>
  </si>
  <si>
    <t>494</t>
  </si>
  <si>
    <t>EL IDER pagará al CONTRATISTA el valor del contrato mediante Diez (10) cuotas de igual valor por la suma de DOS MILLONES DOSCIENTOS CUARENTA Y NUEVE MIL QUINIENTOS CUARENTA Y CINCO PESOS MCTE ($2.249.545)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</si>
  <si>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Asistir las actividades del proyecto como técnico de sonido durante el desarrollo de las mismas. 2. Brindar orientación técnica al sonido durante la realización de la estrategia vías activas y saludables 3. Brindar apoyo técnico al sonido durante la realización de la estrategia playas recreativas 4. Brindar apoyo técnico al sonido durante los ciclos paseos urbanos y rurales. Las demás actividades relacionadas con el objeto contractual que sean asignadas por el supervisor del contrato. 5. Vigilar del buen uso y mantenimiento de la infraestructura del área (sistema de amplificación asignados)</t>
  </si>
  <si>
    <t>https://community.secop.gov.co/Public/Tendering/OpportunityDetail/Index?noticeUID=CO1.NTC.3922418&amp;isFromPublicArea=True&amp;isModal=true&amp;asPopupView=true</t>
  </si>
  <si>
    <t>CPS-IDER-370-2023</t>
  </si>
  <si>
    <t>REY NELSON CANAVAL PADILLA</t>
  </si>
  <si>
    <t xml:space="preserve">73130302       </t>
  </si>
  <si>
    <t>495</t>
  </si>
  <si>
    <t>https://community.secop.gov.co/Public/Tendering/OpportunityDetail/Index?noticeUID=CO1.NTC.3922449&amp;isFromPublicArea=True&amp;isModal=true&amp;asPopupView=true</t>
  </si>
  <si>
    <t>CPS-IDER-373-2023</t>
  </si>
  <si>
    <t>ELVIRA DE JESUS PEREZ ZUÑIGA</t>
  </si>
  <si>
    <t xml:space="preserve">1047508750     </t>
  </si>
  <si>
    <t>500</t>
  </si>
  <si>
    <t>https://community.secop.gov.co/Public/Tendering/OpportunityDetail/Index?noticeUID=CO1.NTC.3933319&amp;isFromPublicArea=True&amp;isModal=true&amp;asPopupView=true</t>
  </si>
  <si>
    <t>CPS-IDER-374-2023</t>
  </si>
  <si>
    <t>TALIA  TOVAR THUIRAN</t>
  </si>
  <si>
    <t>1050971691-8</t>
  </si>
  <si>
    <t>501</t>
  </si>
  <si>
    <t>https://community.secop.gov.co/Public/Tendering/OpportunityDetail/Index?noticeUID=CO1.NTC.3933429&amp;isFromPublicArea=True&amp;isModal=true&amp;asPopupView=true</t>
  </si>
  <si>
    <t>CPS-IDER-375-2023</t>
  </si>
  <si>
    <t>GIOVANNY  PUELLO LOAYSA</t>
  </si>
  <si>
    <t>1143399728-6</t>
  </si>
  <si>
    <t>502</t>
  </si>
  <si>
    <t>https://community.secop.gov.co/Public/Tendering/OpportunityDetail/Index?noticeUID=CO1.NTC.3933717&amp;isFromPublicArea=True&amp;isModal=true&amp;asPopupView=true</t>
  </si>
  <si>
    <t>CPS-IDER-376-2023</t>
  </si>
  <si>
    <t>RAFAEL SANTOS CASTILLA RIVERA</t>
  </si>
  <si>
    <t>1007926545-3</t>
  </si>
  <si>
    <t>510</t>
  </si>
  <si>
    <t>https://community.secop.gov.co/Public/Tendering/OpportunityDetail/Index?noticeUID=CO1.NTC.3933498&amp;isFromPublicArea=True&amp;isModal=true&amp;asPopupView=true</t>
  </si>
  <si>
    <t>CPS-IDER-377-2023</t>
  </si>
  <si>
    <t>JAVIER ALBERTO TORRES PAJARO</t>
  </si>
  <si>
    <t xml:space="preserve">8834129        </t>
  </si>
  <si>
    <t>503</t>
  </si>
  <si>
    <t>https://community.secop.gov.co/Public/Tendering/OpportunityDetail/Index?noticeUID=CO1.NTC.3934508&amp;isFromPublicArea=True&amp;isModal=true&amp;asPopupView=true</t>
  </si>
  <si>
    <t>CPS-IDER-378-2023</t>
  </si>
  <si>
    <t>ANTONIO JOSE ORTEGA HOYOS</t>
  </si>
  <si>
    <t>1104404269-7</t>
  </si>
  <si>
    <t>504</t>
  </si>
  <si>
    <t>EL IDER pagará al CONTRATISTA el valor del contrato, mediante Once (11) cuotas de igual valor por la suma de CUATRO MILLONES CIENTO VEINTE MIL PESOS MCTE ($4.120.000,00),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</si>
  <si>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Participar, en calidad investigador, en la ejecución de las actividades propias de proyecto. 2. Participar en la consolidación de la red de conocimiento científico del sector deporte. 3. Generar alianzas para la producción de conocimiento científico sobre el sector deporte. 4. Participar en la consolidación del semillero de investigación sobre el sector deporte. 5. Realizar artículos científico- histórico asociados al sector deporte. 6. Publicar artículos científico - histórico asociados al sector deporte. 7. Desarrollar encuentros científicos. 8. Participar, proyectar y conceptuar en la implementación de un banco de datos sobre el sector deporte. 9. Presentar informes de manera oportuna sobre la ejecución de las actividades, previa solicitud del supervisor contractual. 10. Las demás actividades requeridas por el supervisor del contrato, en el marco del objeto contratado.</t>
  </si>
  <si>
    <t>https://community.secop.gov.co/Public/Tendering/OpportunityDetail/Index?noticeUID=CO1.NTC.3934807&amp;isFromPublicArea=True&amp;isModal=true&amp;asPopupView=true</t>
  </si>
  <si>
    <t>CPS-IDER-379-2023</t>
  </si>
  <si>
    <t>505</t>
  </si>
  <si>
    <t>https://community.secop.gov.co/Public/Tendering/OpportunityDetail/Index?noticeUID=CO1.NTC.3934843&amp;isFromPublicArea=True&amp;isModal=true&amp;asPopupView=true</t>
  </si>
  <si>
    <t>CPS-IDER-380-2023</t>
  </si>
  <si>
    <t>LEONARDO  CASTRO VERGARA</t>
  </si>
  <si>
    <t xml:space="preserve">9204429        </t>
  </si>
  <si>
    <t>506</t>
  </si>
  <si>
    <t>1. Apoyar en las actividades, logísticas y operativas para la conservación, mantenimiento y mejoramiento de los escenarios deportivos administrados por el IDER, especialmente en el Escenarios Deportivo Complejo Acuático Jaime González Johnson. 2. Brindar acompañamiento y soporte a los deportistas y personas en general al momento de la práctica del deporte acuático en el escenario asignado, con el fin de garantizar el correcto uso y disfrute del escenario, para lo cual el contratista deberá: a) Realizar todos los salvamentos y asistencias que sean necesarios asistiendo a todas y cada una de las personas que se encuentren en peligro por inmersión u otro tipo de accidente; b) Apoyar en la prevención de cualquier caso lamentable proveniente de la práctica del deporte acuático y c) Velar por el correcto uso de las instalaciones e implementos de rescate entregado a su cargo bajo inventario tanto personal como del área correspondiente a su vigilancia. 3. Hacer cumplir el reglamento de uso de la piscina. 4. Asistir a las reuniones que sean citadas por el supervisor contractual. 5. Las demás actividades requeridas por el supervisor del contrato, en el marco del objeto contratado</t>
  </si>
  <si>
    <t>https://community.secop.gov.co/Public/Tendering/OpportunityDetail/Index?noticeUID=CO1.NTC.3935337&amp;isFromPublicArea=True&amp;isModal=true&amp;asPopupView=true</t>
  </si>
  <si>
    <t>CPS-IDER-382-2023</t>
  </si>
  <si>
    <t>JULIETH PAOLA HERNANDEZ GARCIA</t>
  </si>
  <si>
    <t>1143408911-8</t>
  </si>
  <si>
    <t>512</t>
  </si>
  <si>
    <t>https://community.secop.gov.co/Public/Tendering/OpportunityDetail/Index?noticeUID=CO1.NTC.3937847&amp;isFromPublicArea=True&amp;isModal=true&amp;asPopupView=true</t>
  </si>
  <si>
    <t>CPS-IDER-383-2023</t>
  </si>
  <si>
    <t>07-02-2023</t>
  </si>
  <si>
    <t>CARMEN CECILIA LOPEZ ALDANA</t>
  </si>
  <si>
    <t>1002497966-0</t>
  </si>
  <si>
    <t>519</t>
  </si>
  <si>
    <t>https://community.secop.gov.co/Public/Tendering/OpportunityDetail/Index?noticeUID=CO1.NTC.3938436&amp;isFromPublicArea=True&amp;isModal=true&amp;asPopupView=true</t>
  </si>
  <si>
    <t>CPS-IDER-384-2023</t>
  </si>
  <si>
    <t>NICOLAS  MENDOZA RAMIREZ</t>
  </si>
  <si>
    <t>73201673-5</t>
  </si>
  <si>
    <t>507</t>
  </si>
  <si>
    <t>EL IDER pagará al CONTRATISTA el valor del contrato mediante diez (10) cuotas de igual valor por la suma de DOS MILLONES DOSCIENTOS SESENTA Y SEIS MIL PESOS MCTE ($2.266.000,00)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</si>
  <si>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https://community.secop.gov.co/Public/Tendering/OpportunityDetail/Index?noticeUID=CO1.NTC.3938769&amp;isFromPublicArea=True&amp;isModal=true&amp;asPopupView=true</t>
  </si>
  <si>
    <t>CPS-IDER-385-2023</t>
  </si>
  <si>
    <t>YOSMAR  RIVERA NIETO</t>
  </si>
  <si>
    <t>1053007928-5</t>
  </si>
  <si>
    <t>511</t>
  </si>
  <si>
    <t>https://community.secop.gov.co/Public/Tendering/OpportunityDetail/Index?noticeUID=CO1.NTC.3938865&amp;isFromPublicArea=True&amp;isModal=true&amp;asPopupView=true</t>
  </si>
  <si>
    <t>CPS-IDER-386-2023</t>
  </si>
  <si>
    <t>OSCAR MIGUEL CASTILLO CAMPO</t>
  </si>
  <si>
    <t>1047383001-2</t>
  </si>
  <si>
    <t>508</t>
  </si>
  <si>
    <t>https://community.secop.gov.co/Public/Tendering/OpportunityDetail/Index?noticeUID=CO1.NTC.3939754&amp;isFromPublicArea=True&amp;isModal=true&amp;asPopupView=true</t>
  </si>
  <si>
    <t>CPS-IDER-387-2023</t>
  </si>
  <si>
    <t>513</t>
  </si>
  <si>
    <t>https://community.secop.gov.co/Public/Tendering/OpportunityDetail/Index?noticeUID=CO1.NTC.3940268&amp;isFromPublicArea=True&amp;isModal=true&amp;asPopupView=true</t>
  </si>
  <si>
    <t>CPS-IDER-388-2023</t>
  </si>
  <si>
    <t>Prestación de servicios al área de Recreación del Instituto Distrital de Deporte Recreación - IDER, como asistente de actividad física dentro del marco del proyecto mejoramiento de los estilos de vida mediante la Promoción masiva de una vida activa de la ciudadanía en el Distrito de Cartagena.</t>
  </si>
  <si>
    <t>514</t>
  </si>
  <si>
    <t>https://community.secop.gov.co/Public/Tendering/OpportunityDetail/Index?noticeUID=CO1.NTC.3945476&amp;isFromPublicArea=True&amp;isModal=true&amp;asPopupView=true</t>
  </si>
  <si>
    <t>CPS-IDER-389-2023</t>
  </si>
  <si>
    <t>MARIA INES OSORIO DIAZ</t>
  </si>
  <si>
    <t>4555715-4</t>
  </si>
  <si>
    <t>Prestación de servicios profesionales al Instituto Distrital de Deporte y Recreación -IDER, para brindar apoyo en el seguimiento del proyecto denominado “OBSERVATORIO DE CIENCIAS APLICADAS AL DEPORTE, LA RECREACIÓN, LA ACTIVIDAD FÍSICA Y EL APROVECHAMIENTO DEL TIEMPO LIBRE EN EL DISTRITO DE CARTAGENA DE INDIAS”</t>
  </si>
  <si>
    <t>520</t>
  </si>
  <si>
    <t>EL IDER pagará al CONTRATISTA el valor del contrato mediante diez (10) cuotas de igual valor por la suma de TRES MILLONES SEISCIENTOS MIL PESOS MCTE ($3.600.000)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</si>
  <si>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asesoría y acompañamiento en el seguimiento de indicadores y metas del proyecto. 2. Divulgar las acciones y actividades desarrolladas en el proyecto. 3. Desarrollar encuentros científicos. 4. Diseñar e implementar un banco de datos sobre el sector deporte. 5. Las demás actividades que sean designadas por el supervisor contractual en el marco del objeto contratado. 6. Presentar informes de manera oportuna sobre la ejecución de las actividades, previa solicitud del supervisor contractual. 7. Las demás actividades requeridas por el supervisor del contrato, en el marco del objeto contratado.</t>
  </si>
  <si>
    <t>https://community.secop.gov.co/Public/Tendering/OpportunityDetail/Index?noticeUID=CO1.NTC.3946504&amp;isFromPublicArea=True&amp;isModal=true&amp;asPopupView=true</t>
  </si>
  <si>
    <t>CPS-IDER-395-2023</t>
  </si>
  <si>
    <t>GIOVANY SARMIENTO FRANCO</t>
  </si>
  <si>
    <t>Prestación de servicios al área de Deporte del Instituto Distrital de Deporte y Recreación IDER como Instructor de énfasis del proyecto Desarrollo de la Escuela de Iniciación y formacióndeportiva por núcleos y énfasis en la ciudad de Cartagena de Indias</t>
  </si>
  <si>
    <t>EL IDER pagará al CONTRATISTA el valor del contrato mediante diez (10) cuotas de
igual valor por la suma de DOS MILLONES TRESCEINTOS VEINTIDOS MIL CIENTO
TREINTA Y CINCO MIL PESOS MCTE ($ 2.322.135),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</si>
  <si>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Brindar asistencia técnica y operativa en el desarrollo del proyecto, como profesor de
énfasis, con las actividades para la implementación de los niveles 3 y 4 del proyecto,
esto es, énfasis deportivo y perfeccionamiento deportivo.
2. Fungir como instructor de énfasis, mediante el desarrollo de habilidades deportivas
específicas para las disciplinas de énfasis de la Escuela Deportiva.
3. Apoyar en la organización de los diferentes encuentros que se desarrollen en el marco
del proyecto, en los cuales participen la participación de los niños, niñas y adolescentes
pertenecientes a la Escuela de Formación Deportiva.
4. Las demás actividades requeridas por el supervisor del contrato, en el marco del
objeto contratado.</t>
  </si>
  <si>
    <t>https://community.secop.gov.co/Public/Tendering/OpportunityDetail/Index?noticeUID=CO1.NTC.4045395&amp;isFromPublicArea=True&amp;isModal=true&amp;asPopupView=true</t>
  </si>
  <si>
    <t>CPS-IDER-396-2023</t>
  </si>
  <si>
    <t>OSCAR EDUARDO TORRES ANGULO</t>
  </si>
  <si>
    <t>Prestación de Servicios Profesionales como abogado en la Oficina Asesora Jurídica parabrindar asesoría jurídica y acompañamiento en los diferentes procesos administrativos quedeban ser adelantados por el Instituto Distrital de Deporte y Recreación IDER</t>
  </si>
  <si>
    <t>EL IDER pagará al CONTRATISTA el valor del contrato mediante cuatro (4) pagos iguales
por valor de CUATRO MILLONES CIENTO VEINTE MIL PESOS M/CTE ($4.120.000) y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</si>
  <si>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 Asesorar a la oficina asesora jurídica del IDER en los distintos comités de
conciliación.
2. Apoyar a la oficina asesora jurídica en la preparación que se requiera para llevar
a cabo los comités de conciliación.
3. Apoyar en el seguimiento al plan de actos administrativos y conceptos de la
oficina asesora jurídica.
4. Emitir conceptos verbales y escritos sobre los asuntos sometidos a su
consideración, especialmente sobre derecho laboral y asuntos administrativos.
5. Brindar apoyo con la elaboración de las actas que se levanten en los comités de
conciliación.
6. Brindar apoyo en la respuesta a las PQRS provenientes de entes de control,
concejo distrital y respuesta a acciones de tutela contra el Instituto.
7. Las demás actividades requeridas por el supervisor del contrato, en el marco del
objeto contratado</t>
  </si>
  <si>
    <t>https://community.secop.gov.co/Public/Tendering/OpportunityDetail/Index?noticeUID=CO1.NTC.4071882&amp;isFromPublicArea=True&amp;isModal=true&amp;asPopupView=true</t>
  </si>
  <si>
    <t>CPS-IDER-397-2023</t>
  </si>
  <si>
    <t>CECIL ALFONSO BOTERO BALLESTAS</t>
  </si>
  <si>
    <t>Prestación de Servicios Profesionales como Administrador en la Dirección Administrativa y Financiera para brindar asesoría especializada y acompañamiento en los diferentes procesos administrativos que deban ser adelantados por el Instituto Distrital de Deporte y Recreación- IDER</t>
  </si>
  <si>
    <t>El valor que EL IDER reconocerá a favor del CONTRATISTA en contraprestación al
cumplimiento del objeto derivado del contrato, corresponderá a la suma de:
DIECISEIS MILLONES DE PESOS M/CTE ($16.000.000) este valor comprende todos
los gastos directos e indirectos, gravámenes, tributos y demás costos en que
incurra el CONTRATISTA por causa u ocasión de la ejecución del presente
contrato. EL IDER pagará al CONTRATISTA el valor del contrato mediante cuatro
(04) pagos iguales por valor de CUATRO MILLONES DE PESOS M/CTE
($4.000.000.oo) IVA INCLUIDO, que se tramitarán mes vencido, el pago se
efectuará previa presentación de la documentación que exija para tal efecto el
área administrativa del IDER, acompañada de la certificación de servicios
prestados, suscrita por el supervisor, en la cual deberá constar que el contratista
se encuentra a paz y salvo por los conceptos correspondientes a Seguridad
Social Integral</t>
  </si>
  <si>
    <t>1. Brindar asesoría administrativa y emitir conceptos, verbales y escritos a la
Dirección Administrativa y Financiera sobre los asuntos que le sean
consultados en el marco del objeto contratado.
2. Brindar asesoría financiera respecto al manejo de los recursos (internos y
externos) que pueden afectar al funcionamiento del IDER, tanto en su
estructura y definición, como en su correcto funcionamiento.
3. Brindar asesoría financiera sobre la planificación de la tesorería y los
resultados del IDER.
4. Brindar apoyo a la Dirección Administrativa y Financiera en la supervisión
y revisión de los contratos derivador de la necesidad establecida por el
IDER en el Plan Anual de Adquisiciones, emitiendo informes y conceptos
que le sean solicitados.
5. Asistir a las reuniones donde sea designado por el supervisor contractual
en el marco del objeto contratado.
6. Las demás actividades requeridas por el supervisor del contrato, en el
marco del objeto contratado.</t>
  </si>
  <si>
    <t>https://community.secop.gov.co/Public/Tendering/OpportunityDetail/Index?noticeUID=CO1.NTC.4203516&amp;isFromPublicArea=True&amp;isModal=False</t>
  </si>
  <si>
    <t>CPS-IDER-404-2023</t>
  </si>
  <si>
    <t>IRINA DE GUZMAN HERRERA</t>
  </si>
  <si>
    <t>22793968</t>
  </si>
  <si>
    <t>Prestación de Servicios Profesionales para brindar asesoría y acompañamiento en asuntoscontractuales a la Oficina Jurídica del Instituto Distrital de Deporte y Recreación IDER</t>
  </si>
  <si>
    <t>Maria Camila De León Puello</t>
  </si>
  <si>
    <t>96</t>
  </si>
  <si>
    <t xml:space="preserve">831       </t>
  </si>
  <si>
    <t>EL IDER pagará al CONTRATISTA el valor del contrato mediante 6 pagos iguales por valor de TRES MILLONES SETECIENTOS OCHO MIL PESOS M/CTE ($3.708.000) y un septimo pago por valor de Tres millones trescientos treinta y siete mil doscientos PESOS M/CTE ($3.337.200)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</si>
  <si>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1.Cumplir con lo pactado en el contrato con suma diligencia y cuidado, ofreciendo las mejores condiciones de calidad, ejecutando oportuna e idóneamente el objeto contratado. 2. Asistir a las reuniones a las que se le convoque en desarrollo del contrato. 3. Presentar informes mensuales de ejecución, sin perjuicio de los informes especiales que se le soliciten, y un informe final al finalizar el término pactado en el contrato. 4. Al finalizar el plazo de ejecución del contrato deberá devolver al IDER cualquier documento que le haya sido confiado en razón de la gestión encomendada. 5. Responder por sus actuaciones y omisiones derivadas de la celebración del presente contrato, y de la ejecución de este, de conformidad con lo establecido en las leyes 80 de 1993, 1150 de 2007 y sus decretos reglamentarios. 6. Mantener la reserva profesional según la información que le sea suministrada en desarrollo del objeto contractual. 7. Estar afiliado a los sistemas de pensión y salud de conformidad con lo dispuesto en el artículo 282 de la ley 100 de 1993, ley 797 de 2003, y cumplir con las obligaciones establecidas en el artículo 50 de la ley 789 de 2002. Decreto 1703 de 2002 y articulo 23 d la ley 1150 de 2007, para lo cual deberá aportar al supervisor del contrato, copia que acredite el pago de los aportes a los sistemas mencionados. 8. Cumplir sus obligaciones del sistema de riesgos laborales y salud ocupacional de conformidad con la Ley 1562 de 2012 y el Decreto 723 de 2013. 9. Conservar y responder por el buen estado (salvo deterioro por su normal uso), de los bienes que le sean entregados para el cumplimiento contractual. 10. No acceder a peticiones o amenazas de quienes actúen por fuera de la ley con el fin de obligarlo a hace u omitir algún acto o hecho, informando inmediatamente a la entidad y demás autoridades competentes cuando se presenten tales peticiones o amenazas. 11. Cumplir con las disposiciones y protocolos de bioseguridad durante el desarrollo de las actividades que requieren el desplazamiento a las instalaciones del IDER. 12. Informar oportunamente y por escrito al supervisor del contrato sobre los inconvenientes que afecten el desarrollo de este. 13. Cumplir con las demás obligaciones que se deriven de la naturaleza de este contrato y aquellas otras que en su momento pueda impartir el supervisor de este durante su vigencia.</t>
  </si>
  <si>
    <t>https://community.secop.gov.co/Public/Tendering/ContractNoticeManagement/Index?currentLanguage=es-CO&amp;Page=login&amp;Country=CO&amp;SkinName=CCE</t>
  </si>
  <si>
    <t>CPS-IDER-405-2023</t>
  </si>
  <si>
    <t>1143378052</t>
  </si>
  <si>
    <t>Prestación de servicios profesionales para brindar asesoría y acompañamiento a los procesos de la Oficina de Planeación del Instituto Distrital de Deporte y RecreaciónIDER</t>
  </si>
  <si>
    <t xml:space="preserve">844       </t>
  </si>
  <si>
    <t>EL IDER pagará al CONTRATISTA el valor del contrato mediante 7 pagos iguales por valor de TRES MILLONES SEISCIENTOS CINCO MIL PESOS M/CTE ($3.605.000), mensualidades vencidas y un 8 pago por la suma de UN MILLÓN CUATROCIENTOS CUARENTA Y DOS MIL PESOS M/CTE ($1.442.000)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</si>
  <si>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https://community.secop.gov.co/Public/Tendering/OpportunityDetail/Index?noticeUID=CO1.NTC.4449146&amp;isFromPublicArea=True&amp;isModal=true&amp;asPopupView=true</t>
  </si>
  <si>
    <t>CPS-IDER-406-2023</t>
  </si>
  <si>
    <t>MELISSA RUIZ MENDOZA</t>
  </si>
  <si>
    <t>1047439113</t>
  </si>
  <si>
    <t>Prestación de servicios profesionales para brindar acompañamiento a los procesos de la Oficina de Planeación del Instituto Distrital de Deporte y RecreaciónIDER</t>
  </si>
  <si>
    <t xml:space="preserve">832       </t>
  </si>
  <si>
    <t>EL IDER pagará al CONTRATISTA el valor del contrato mediante 7 pagos iguales por valor de TRES MILLONES SEISCIENTOS SETENTA Y SIETE MIL CIEN PESOS M/CTE ($3.677.100), que se tramitarán mes vencido, y un 8 pago por la suma de UN MILLÓN CUATROCIENTOS SETENTA MIL OCHOCIENTOS CUARENTA PESOS M/CTE ($1.470.840).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</si>
  <si>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https://community.secop.gov.co/Public/Tendering/OpportunityDetail/Index?noticeUID=CO1.NTC.4448996&amp;isFromPublicArea=True&amp;isModal=true&amp;asPopupView=true</t>
  </si>
  <si>
    <t>CPS-IDER-407-2023</t>
  </si>
  <si>
    <t>7917576</t>
  </si>
  <si>
    <t>Prestación de servicios profesionales para brindar acompañamiento a los procesos de calidad de la Oficina de Planeación del Instituto Distrital de Deporte y RecreaciónIDER</t>
  </si>
  <si>
    <t xml:space="preserve">845       </t>
  </si>
  <si>
    <t>EL IDER pagará al CONTRATISTA el valor del contrato mediante 7  pagos iguales por valor de CUATRO MILLONES DOSCIENTOS DOS MIL CUATROCIENTOS PESOS M/CTE ($4.202.400), que se tramitarán mes vencido, y una 8 pago por valor de UN MILLÓN QUINIENTOS CUARENTA MIL OCHOCIENTOS OCHENTA PESOS M/CTE ($1.540.880).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</si>
  <si>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https://community.secop.gov.co/Public/Tendering/OpportunityDetail/Index?noticeUID=CO1.NTC.4449539&amp;isFromPublicArea=True&amp;isModal=true&amp;asPopupView=true</t>
  </si>
  <si>
    <t>CPS-IDER-408-2023</t>
  </si>
  <si>
    <t>1143346218</t>
  </si>
  <si>
    <t>Prestación de Servicios de Apoyo a la Gestión mediante el acompañamiento técnico a las actividades de la Oficina Asesora Jurídica del Instituto Distrital de Deporte y Recreación IDER</t>
  </si>
  <si>
    <t xml:space="preserve">833       </t>
  </si>
  <si>
    <t>EL IDER pagará al CONTRATISTA el valor del contrato mediante 7 pagos iguales por valor de DOS MILLONES QUINIENTOS SETENTA Y CINCO MIL PESOS M/CTE ($2.575.000), que se tramitarán mes vencido, y un 8 pago por la suma de UN MILLÓN TREINTA MIL PESOS ($1.030.000)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</si>
  <si>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https://community.secop.gov.co/Public/Tendering/OpportunityDetail/Index?noticeUID=CO1.NTC.4449623&amp;isFromPublicArea=True&amp;isModal=true&amp;asPopupView=true</t>
  </si>
  <si>
    <t>CPS-IDER-409-2023</t>
  </si>
  <si>
    <t>9145475</t>
  </si>
  <si>
    <t>Prestación de Servicios Profesionales como abogado en la Oficina Asesora Jurídica para brindar asesoría jurídica y acompañamiento en los diferentes procesos administrativos que deban ser adelantados por el Instituto Distrital de Deporte y Recreación IDER</t>
  </si>
  <si>
    <t xml:space="preserve">834       </t>
  </si>
  <si>
    <t>EL IDER pagará al CONTRATISTA el valor del contrato mediante 7 pagos iguales por valor de CUATRO MILLONES CIENTO VEINTE MIL PESOS M/CTE ($4.120.000) y que se tramitarán mes vencido, y un 8 pago por la suma de UN MILLÓN SEISICIENTOS CUARENTA Y OCHO MILLONES DE PESPS ($1.648.000).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</si>
  <si>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https://community.secop.gov.co/Public/Tendering/OpportunityDetail/Index?noticeUID=CO1.NTC.4449380&amp;isFromPublicArea=True&amp;isModal=true&amp;asPopupView=true</t>
  </si>
  <si>
    <t>CPS-IDER-410-2023</t>
  </si>
  <si>
    <t>DAWIS ARROYO</t>
  </si>
  <si>
    <t>1049826376</t>
  </si>
  <si>
    <t xml:space="preserve">846       </t>
  </si>
  <si>
    <t>EL IDER pagará al CONTRATISTA el valor del contrato mediante 7 pagos iguales por valor de DOS MILLONES CUATROSCIENTOS VEINTIUN MIL TRESCIENTOS TREINTA Y CINCO PESOS ($2.421.335)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</si>
  <si>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https://community.secop.gov.co/Public/Tendering/OpportunityDetail/Index?noticeUID=CO1.NTC.4458048&amp;isFromPublicArea=True&amp;isModal=true&amp;asPopupView=true</t>
  </si>
  <si>
    <t>CPS-IDER-411-2023</t>
  </si>
  <si>
    <t>vanessa andrea carrascal vasquez</t>
  </si>
  <si>
    <t>1102820222</t>
  </si>
  <si>
    <t>Prestación de Servicios Profesionales como abogado para brindar asesoría jurídica y acompañamiento a la Oficina Jurídica del Instituto Distrital de Deporte y Recreación IDER en asuntos jurídicos y contractuales</t>
  </si>
  <si>
    <t xml:space="preserve">835       </t>
  </si>
  <si>
    <t>EL IDER pagará al CONTRATISTA el valor del contrato mediante 7 pagos iguales por valor de CUATRO MILLONES SETECIENTOS VEINTISIETE MIL SETECIENTOS PESOS M/CTE ($4.727.700), que se tramitarán mes vencido, y 8 pago por la suma de UN MILLÓN OCHOCIENTOS NOVENTA Y UN MIL OCHENTA PESOS ($1.891.080).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</si>
  <si>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https://community.secop.gov.co/Public/Tendering/OpportunityDetail/Index?noticeUID=CO1.NTC.4450236&amp;isFromPublicArea=True&amp;isModal=true&amp;asPopupView=true</t>
  </si>
  <si>
    <t>CPS-IDER-412-2023</t>
  </si>
  <si>
    <t>Prestación de Servicios para brindar apoyo en los asuntos contables del Instituto Distrital de Deporte y Recreación IDER en la Oficina de Contabilidad</t>
  </si>
  <si>
    <t xml:space="preserve">836       </t>
  </si>
  <si>
    <t>EL IDER pagará al CONTRATISTA el valor del contrato mediante 7 pagos iguales por valor de TRES MILLONES DE PESOS M/CTE ($3.000.000), que se tramitarán mes vencido y un 8 pago por valor de UN MILLÓN DOSCIENTOS MIL PESOS M/CTE ($1.200.000)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</si>
  <si>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https://community.secop.gov.co/Public/Tendering/OpportunityDetail/Index?noticeUID=CO1.NTC.4449988&amp;isFromPublicArea=True&amp;isModal=true&amp;asPopupView=true</t>
  </si>
  <si>
    <t>CPS-IDER-413-2023</t>
  </si>
  <si>
    <t>Yil Katerin Melendez Palmera</t>
  </si>
  <si>
    <t>1235042693</t>
  </si>
  <si>
    <t>Prestación de servicios para brindar soporte en la gestión documental en la oficina de Archivo el Instituto Distrital de Deporte y Recreación  IDER</t>
  </si>
  <si>
    <t xml:space="preserve">837       </t>
  </si>
  <si>
    <t>EL IDER pagará al CONTRATISTA el valor del contrato mediante 7 cuotas de igual valor por la suma de TRES MILLONES DE PESOS M/CTE ($3.000.000) que se tramitarán mes vencido, y 8 pago por valor de UN MILLÓN CIEN MIL PESOS M/CTE ($1.100.000)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</si>
  <si>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https://community.secop.gov.co/Public/Tendering/OpportunityDetail/Index?noticeUID=CO1.NTC.4450276&amp;isFromPublicArea=True&amp;isModal=true&amp;asPopupView=true</t>
  </si>
  <si>
    <t>CPS-IDER-414-2023</t>
  </si>
  <si>
    <t>9079545</t>
  </si>
  <si>
    <t>Prestación de Servicios Profesionales para brindar asesoría en asuntos presupuestales y tributarios a la Dirección Administrativa y Financiera y Dirección General del IDER</t>
  </si>
  <si>
    <t xml:space="preserve">849       </t>
  </si>
  <si>
    <t>EL IDER pagará al CONTRATISTA el valor del contrato mediante 7 pagos iguales por valor de CUATRO MILLONES DOSCIENTOS MIL CUATROCIENTOS PESOS M/CTE ($4.202.400), que se tramitarán mes vencido, y un octavo pago por la suma de NOVECIENTOS OCHENTA MIL QUINIENTOS SESENTA PESOS M/CTE ($980.560)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</si>
  <si>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1.Cumplir con lo pactado en el contrato con suma diligencia y cuidado, ofreciendo las mejores condiciones de calidad, ejecutando oportuna e idóneamente el objeto contratado. 2. Asistir a las reuniones a las que se le convoque en desarrollo del contrato. 3. Presentar informes mensuales de ejecución, sin perjuicio de los informes especiales que se le soliciten, y un informe final al finalizar el término pactado en el contrato. 4. Al finalizar el plazo de ejecución del contrato deberá devolver al IDER cualquier documento que le haya sido confiado en razón de la gestión encomendada. 5. Responder por sus actuaciones y omisiones derivadas de la celebración del presente contrato, y de la ejecución de este, de conformidad con lo establecido en las leyes 80 de 1993, 1150 de 2007 y sus decretos reglamentarios. 6. Mantener la reserva profesional según la información que le sea suministrada en desarrollo del objeto contractual. 7. Estar afiliado a los sistemas de pensión y salud de conformidad con lo dispuesto en el artículo 282 de la ley 100 de 1993, ley 797 de 2003, y cumplir con las obligaciones establecidas en el artículo 50 de la ley 789 de 2002. Decreto 1703 de 2002 y articulo 23 d la ley 1150 de 2007, para lo cual deberá aportar al supervisor del contrato, copia que acredite el pago de los aportes</t>
  </si>
  <si>
    <t>https://community.secop.gov.co/Public/Tendering/OpportunityDetail/Index?noticeUID=CO1.NTC.4450603&amp;isFromPublicArea=True&amp;isModal=true&amp;asPopupView=true</t>
  </si>
  <si>
    <t>CPS-IDER-415-2023</t>
  </si>
  <si>
    <t>1075266173</t>
  </si>
  <si>
    <t>Prestación de servicios de apoyo a la gestión a la Dirección Administrativa y Financiera del IDER en la organización archivo y relación de la información que se reciba y envié por parte de esta</t>
  </si>
  <si>
    <t xml:space="preserve">838       </t>
  </si>
  <si>
    <t>EL IDER pagará al CONTRATISTA el valor del contrato mediante mediante 7 pagos iguales por valor de DOS MILLONES SEISCIENTOS VEINTISEIS MIL QUINIENTOS PESOS M/CTE ($2.626.500) que se tramitarán mes vencido y un 8 pago por la suma de NOVECIENTOS SESENTA Y TRES MIL CINCUENTA PESOS M/CTE ($963.050)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</si>
  <si>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https://community.secop.gov.co/Public/Tendering/OpportunityDetail/Index?noticeUID=CO1.NTC.4450368&amp;isFromPublicArea=True&amp;isModal=true&amp;asPopupView=true</t>
  </si>
  <si>
    <t>CPS-IDER-416-2023</t>
  </si>
  <si>
    <t>PAULA   ANDREA  GARCIA  ARDIL A</t>
  </si>
  <si>
    <t>1143382285</t>
  </si>
  <si>
    <t>Prestación de servicios para brindar apoyo asistencial a la Dirección Administrativa y Financiera del IDER en las actividades de la dependencia</t>
  </si>
  <si>
    <t xml:space="preserve">839       </t>
  </si>
  <si>
    <t>EL IDER pagará al CONTRATISTA el valor del contrato mediante 7 pagos iguales por valor de UN MILLÓN OCHOCIENTOS CINCUENTA Y CUATRO MIL PESOS M/CTE ($1.854.000), que se tramitarán mes vencido y 8 pago por valor de SEISCIENTOS SETENTA Y NUEVE MIL OCHOCIENTOS PESOS M/CTE ($679.800).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</si>
  <si>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https://community.secop.gov.co/Public/Tendering/OpportunityDetail/Index?noticeUID=CO1.NTC.4450481&amp;isFromPublicArea=True&amp;isModal=true&amp;asPopupView=true</t>
  </si>
  <si>
    <t>CPS-IDER-417-2023</t>
  </si>
  <si>
    <t xml:space="preserve">840       </t>
  </si>
  <si>
    <t>EL IDER pagará al CONTRATISTA el valor del contrato mediante 7 pagos iguales por valor de DOS MILLONES OCHOCIENTOS OCHENTA Y CUATRO MIL PESOS M/CTE ($2.884.000) que se tramitarán mes vencido, y un 8 pago por valor de UN MILLÓN CINCUENTA Y SIETE MIL CUATROCIENTOS SESENTA Y SISTE PESOS M/CTE ($1.057.467)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</si>
  <si>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https://community.secop.gov.co/Public/Tendering/OpportunityDetail/Index?noticeUID=CO1.NTC.4450674&amp;isFromPublicArea=True&amp;isModal=true&amp;asPopupView=true</t>
  </si>
  <si>
    <t>CPS-IDER-418-2023</t>
  </si>
  <si>
    <t>Adalid Alberto Ventura Díaz</t>
  </si>
  <si>
    <t>73560876</t>
  </si>
  <si>
    <t>Prestación de servicios profesionales para brindar acompañamiento a los procesos del área de Talento Humano del IDER del Instituto Distrital de Deporte y RecreaciónIDER</t>
  </si>
  <si>
    <t xml:space="preserve">850       </t>
  </si>
  <si>
    <t>EL IDER pagará al CONTRATISTA el valor del contrato mediante 7 pagos iguales por valor de CUATRO MILLONES DOSCIENTOS DOS MIL CUATROCIENTOS PESOS ($4.202.400) que se tramitarán mes vencido, y un 8 pago por valor de OCHOCIENTOS CUARENTA MIL CUATROCIENTOS OCHENTA PESOS M/CTE ($840.480).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</si>
  <si>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1.Cumplir con lo pactado en el contrato con suma diligencia y cuidado, ofreciendo las mejores condiciones de calidad, ejecutando oportuna e idóneamente el objeto contratado. 2. Asistir a las reuniones a las que se le convoque en desarrollo del contrato. 3. Presentar informes mensuales de ejecución, sin perjuicio de los informes especiales que se le soliciten, y un informe final al finalizar el término pactado en el contrato. 4. Al finalizar el plazo de ejecución del contrato deberá devolver al IDER cualquier documento que le haya sido confiado en razón de la gestión encomendada. 5. Responder por sus actuaciones y omisiones derivadas de la celebración del presente contrato, y de la ejecución de este, de conformidad con lo establecido en las leyes 80 de 1993, 1150 de 2007 y sus decretos reglamentarios. 6. Mantener la reserva profesional según la información que le sea suministrada en desarrollo del objeto contractual. 7. Estar afiliado a los sistemas de pensión y salud de conformidad con lo dispuesto en el artículo 282 de la ley 100 de 1993, ley 797 de 2003, y cumplir con las obligaciones establecidas en el artículo 50 de la ley 789 de 2002. Decreto 1703 de 2002 yarticulo 23 d la ley 1150 de 2007, para lo cual deberá aportar al supervisor del contrato, copia que acredite el pago de los aportes a los sistemas mencionados. 8. Cumplir sus obligaciones del sistema de riesgos laborales y salud ocupacional de conformidad con la Ley 1562 de 2012 y el Decreto 723 de 2013. 9. Conservar y responder por el buen estado (salvo deterioro por su normal uso), de los bienes que le sean entregados para el cumplimiento contractual. 10. No acceder a peticiones o amenazas de quienes actúen por fuera de la ley con el fin de obligarlo a hace u omitir algún acto o hecho, informando inmediatamente a la entidad y demás autoridades competentes cuando se presenten tales peticiones o amenazas. 11. Cumplir con las disposiciones y protocolos de bioseguridad durante el desarrollo de las actividades que requieren el desplazamiento a las instalaciones del IDER. 12. Informar oportunamente y por escrito al supervisor del contrato sobre los inconvenientes que afecten el desarrollo de este. 13. Cumplir con las demás obligaciones que se deriven de la naturaleza de este contrato y aquellas otras que en su momento pueda impartir el supervisor de este durante su vigencia.</t>
  </si>
  <si>
    <t>CPS-IDER-419-2023</t>
  </si>
  <si>
    <t>Guillermo Luis Henriquez Salas</t>
  </si>
  <si>
    <t>73579787</t>
  </si>
  <si>
    <t>Prestación de Servicios Profesionales como ingeniero de sistemas para brindar asesoría técnica al área de Sistemas del Instituto Distrital de Deporte y RecreaciónIDER</t>
  </si>
  <si>
    <t xml:space="preserve">841       </t>
  </si>
  <si>
    <t>EL IDER pagará al CONTRATISTA el valor del contrato mediante 7 pagos iguales por valor de TRES MILLONES OCHOCIENTOS OCHENTA Y SIETE MIL DOSCIENTOS VEINTE PESOS M/CTE ($3.887.220), que se tramitarán mes vencido, y un 8 pago por valor de UN MILLÓN CUATROCIENTOS VEINTICINCO MIL TRESCIENTOS CATORCE PESOS M/CTE ($1.425.314)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</si>
  <si>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CPS-IDER-420-2023</t>
  </si>
  <si>
    <t>KEVIN GARRIDO RUIZ</t>
  </si>
  <si>
    <t>1002202750</t>
  </si>
  <si>
    <t>Prestación de servicios para brindar apoyo asistencial a la Dirección Administrativa y Financiera del IDER en las actividades contractuales en los escenarios deportivos administrados por el IDER que lidera la dependencia</t>
  </si>
  <si>
    <t>ALMACEN</t>
  </si>
  <si>
    <t xml:space="preserve">842       </t>
  </si>
  <si>
    <t>EL IDER pagará al CONTRATISTA el valor del contrato mediante 6 cuotas de igual valor por la suma de DOS MILLONES TRESCIENTOS ONCE MIL TRESCIENTOS VEINTE PESOS M/CTE ($2.311.320) que se tramitarán mes vencido, y una 7 cuota por valor de DOS MILLONES OCHENTA MIL CIENTO OCHENTA Y OCHO PESOS M/CTE ($2.080.188).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</si>
  <si>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CPS-IDER-421-2023</t>
  </si>
  <si>
    <t>33156000</t>
  </si>
  <si>
    <t>Prestación de servicios de apoyo a la gestión para apoyar el manejo del programa de inventario de la oficina de Almacén el Instituto Distrital de Deporte y Recreación  IDER</t>
  </si>
  <si>
    <t xml:space="preserve">847       </t>
  </si>
  <si>
    <t>EL IDER pagará al CONTRATISTA el valor del contrato mediante 6 cuotas de igual valor por la suma de DOS MILLONES TRESCIENTOS ONCE MIL TRESCIENTOS VEINTE PESOS M/CTE ($2.311.320) que se tramitarán mes vencido, y una 7 cuota por valor de DOS MILLONES OCHENTA MIL CIENTO OCHENTA Y OCHO PESOS M/CTE ($2.080.188).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</si>
  <si>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CPS-IDER-422-2023</t>
  </si>
  <si>
    <t>CLAUDIA LEON MORENO</t>
  </si>
  <si>
    <t>45764505</t>
  </si>
  <si>
    <t>Prestación de Servicios Profesionales como Contador para brindar asesoría en los asuntos contables del Instituto Distrital de Deporte y Recreación IDER en la Oficina de Contabilidad</t>
  </si>
  <si>
    <t xml:space="preserve">851       </t>
  </si>
  <si>
    <t>EL IDER pagará al CONTRATISTA el valor del contrato mediante 7 pagos iguales por valor de TRES MILLONES SEISCIENTOS CINCO MIL PESOS M/CTE ($3.605.000), que se tramitarán mes vencido, y un 8 pago por la suma de SETECIENTOS VEINTE Y UN MIL PESOS M/CTE ($721.000)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</si>
  <si>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CPS-IDER-423-2023</t>
  </si>
  <si>
    <t>LUIS FERNANDO CERVANTE VERGARA</t>
  </si>
  <si>
    <t>Prestación de servicios de apoyo a la gestión para apoyar en la gestión documental de la oficina de Archivo el Instituto Distrital de Deporte y Recreación  IDER</t>
  </si>
  <si>
    <t xml:space="preserve">848       </t>
  </si>
  <si>
    <t>CPS-IDER-424-2023</t>
  </si>
  <si>
    <t>katerine torres mejia</t>
  </si>
  <si>
    <t>45553694</t>
  </si>
  <si>
    <t>Prestación de Servicios Profesionales mediante el acompañamiento a las actividades de la Oficina Asesora Jurídica del Instituto Distrital de Deporte y Recreación IDER</t>
  </si>
  <si>
    <t xml:space="preserve">843       </t>
  </si>
  <si>
    <t>EL IDER pagará al CONTRATISTA el valor del contrato mediante 7 pagos iguales por valor de TRES MILLONES DE PESOS M/CTE ($3.000.000), que se tramitarán mes vencido, y 8 pago por valor de UN MILLÓN CIEN MIL PESOS ($1.100.000)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</si>
  <si>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CPS-IDER-425-2023</t>
  </si>
  <si>
    <t>Alexander Baños Correa</t>
  </si>
  <si>
    <t>8870378</t>
  </si>
  <si>
    <t>Prestación de servicios al área de Deporte del Instituto Distrital de Deporte y Recreación IDER como Instructor de énfasis del proyecto Desarrollo de la Escuela de Iniciación y formación deportiva por núcleos y énfasis en la ciudad de Cartagena de Indias</t>
  </si>
  <si>
    <t xml:space="preserve">863       </t>
  </si>
  <si>
    <t>Desarrollo de la Escuela de Iniciacion y Formacion Deportiva - EIFD en el Distrito de Cartagena de Indias</t>
  </si>
  <si>
    <t>EL IDER pagará al CONTRATISTA el valor del contrato mediante siete (7) cuotas de igual valor por la suma de DOS MILLONES TRESCEINTOS VEINTIDOS MIL CIENTO TREINTA Y CINCO MIL PESOS MCTE ($ 2.322.135),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</si>
  <si>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https://community.secop.gov.co/Public/Tendering/OpportunityDetail/Index?noticeUID=CO1.NTC.4458799&amp;isFromPublicArea=True&amp;isModal=true&amp;asPopupView=true</t>
  </si>
  <si>
    <t>CPS-IDER-426-2023</t>
  </si>
  <si>
    <t>johel enrique arias iriarte</t>
  </si>
  <si>
    <t>1044924101</t>
  </si>
  <si>
    <t xml:space="preserve">852       </t>
  </si>
  <si>
    <t>EL IDER pagará al CONTRATISTA el valor del contrato mediante 7 cuotas
de igual valor por la suma de DOS MILLONES DOSCIENTOS SESENTA Y SEIS MIL PESOS MCTE ($2.266.000)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</si>
  <si>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https://community.secop.gov.co/Public/Tendering/OpportunityDetail/Index?noticeUID=CO1.NTC.4459154&amp;isFromPublicArea=True&amp;isModal=true&amp;asPopupView=true</t>
  </si>
  <si>
    <t>CPS-IDER-427-2023</t>
  </si>
  <si>
    <t>JOSE HURTADO GODOY</t>
  </si>
  <si>
    <t>73098148</t>
  </si>
  <si>
    <t xml:space="preserve">853       </t>
  </si>
  <si>
    <t>EL IDER pagará al CONTRATISTA el valor del contrato mediante 6 cuotas de igual valor por la suma de DOS MILLONES TRESCIENTOS ONCE MIL TRESCIENTOS VEINTE PESOS M/CTE ($2.311.320) que se tramitarán mes vencido, y un 7 pago por la suma UN MILLÓN SEISCIENTOS DIECISIETE MIL NOVECIENTOS VEINTICUATRO PESOS M/CTE ($1.617.924).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</si>
  <si>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https://community.secop.gov.co/Public/Tendering/OpportunityDetail/Index?noticeUID=CO1.NTC.4470492&amp;isFromPublicArea=True&amp;isModal=true&amp;asPopupView=true</t>
  </si>
  <si>
    <t>CPS-IDER-428-2023</t>
  </si>
  <si>
    <t>Mario Antonio Imbett Vega</t>
  </si>
  <si>
    <t>7918527</t>
  </si>
  <si>
    <t>Prestación de Servicios de apoyo a la gestión en el área de sistemas para brindar asesoría técnica al área de Sistemas del Instituto Distrital de Deporte y RecreaciónIDER</t>
  </si>
  <si>
    <t xml:space="preserve">854       </t>
  </si>
  <si>
    <t>EL IDER pagará al CONTRATISTA el valor del contrato mediante 6 pagos iguales por valor de TRES MILLONES NOVENTA MIL PESOS M/CTE ($3.090.000), que se tramitarán mes vencido, y un 7 pago por valor de DOS MILLONES CIENTO SESENTA Y TRES MIL PESOS M/CTE ($2.163.000)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</si>
  <si>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https://community.secop.gov.co/Public/Tendering/OpportunityDetail/Index?noticeUID=CO1.NTC.4471106&amp;isFromPublicArea=True&amp;isModal=true&amp;asPopupView=true</t>
  </si>
  <si>
    <t>CPS-IDER-429-2023</t>
  </si>
  <si>
    <t>JHON JAIRO DUQUE CASTELLAR</t>
  </si>
  <si>
    <t>1051823830</t>
  </si>
  <si>
    <t xml:space="preserve">855       </t>
  </si>
  <si>
    <t>EL IDER pagará al CONTRATISTA el valor del contrato mediante 6 pagos iguales por valor de TRES MILLONES SEISCIENTOS SETENTA Y SIETE MIL CIEN PESOS M/CTE ($3.677.100) que se tramitarán mes vencido, y un 7 pago por la suma de: DOS MILLONES QUINIENTOS SETENTA Y TRES MIL NOVECIENTOS SETENTA PESOS M/CTE ($2.573.970)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</si>
  <si>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https://community.secop.gov.co/Public/Tendering/OpportunityDetail/Index?noticeUID=CO1.NTC.4470875&amp;isFromPublicArea=True&amp;isModal=true&amp;asPopupView=true</t>
  </si>
  <si>
    <t>CPS-IDER-430-2023</t>
  </si>
  <si>
    <t>GLENA LUZ TORRES JULIO</t>
  </si>
  <si>
    <t>45762768</t>
  </si>
  <si>
    <t>Prestación de servicios profesionales para brindar acompañamiento a los procesos del área de Talento Humano del IDER del Instituto Distrital de Deporte y RecreaciónIDER especialmente en el diseño e implementación del Sistema de Gestión de Seguridad y Salud en el Trabajo del instituto</t>
  </si>
  <si>
    <t xml:space="preserve">856       </t>
  </si>
  <si>
    <t>EL IDER pagará al CONTRATISTA el valor del contrato mediante 7 pagos iguales por valor de TRES MILLONES QUINIENTOS MIL PESOS ($3.500.000) que se tramitarán mes vencido, y un 8 pago por valor de QUINIENTOS OCHENTA Y TRES MIL TRESCIENTOS TREINTA Y TRES PESOS M/CTE ($583.333).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</si>
  <si>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https://community.secop.gov.co/Public/Tendering/OpportunityDetail/Index?noticeUID=CO1.NTC.4470991&amp;isFromPublicArea=True&amp;isModal=true&amp;asPopupView=true</t>
  </si>
  <si>
    <t>CPS-IDER-431-2023</t>
  </si>
  <si>
    <t>GABRIEL ARANZA BALSEIRO</t>
  </si>
  <si>
    <t>73118139</t>
  </si>
  <si>
    <t xml:space="preserve">857       </t>
  </si>
  <si>
    <t>EL IDER pagará al CONTRATISTA el valor del contrato mediante 6 pagos iguales por valor de DOS MILLONES CUATROCIENTOS VEINTIÚN MIL TRESCIENTOS TREINTA Y CINCO PESOS M/CTE ($2.421.335), que se tramitarán mes vencido, y un 7 pago por valor de UN MILLÓN SEISCIENTOS NOVENTA Y CUATRO MIL NOVECIENTOS TREINTA Y CINCO PESOS M/CTE ($1.694.935)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</si>
  <si>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https://community.secop.gov.co/Public/Tendering/OpportunityDetail/Index?noticeUID=CO1.NTC.4472461&amp;isFromPublicArea=True&amp;isModal=true&amp;asPopupView=true</t>
  </si>
  <si>
    <t>CPS-IDER-432-2023</t>
  </si>
  <si>
    <t>Juan Carlos Cárdenas Velásquez</t>
  </si>
  <si>
    <t>73142083</t>
  </si>
  <si>
    <t>Prestación de Servicios Profesionales como Contador para brindar asesoría en los asuntos jurídicos del Instituto Distrital de Deporte y Recreación IDER en la Oficina de Control Interno</t>
  </si>
  <si>
    <t xml:space="preserve">858       </t>
  </si>
  <si>
    <t>EL IDER pagará al CONTRATISTA el valor del contrato mediante 6 pagos iguales por valor de TRES MILLONES SEISCIENTOS CINCO MIL PESOS M/CTE ($3.605.000) que se tramitarán mes vencido, y un 7 pago por la suma de TRES MILLONES CIENTO VEINTICUATRO MIL TRESCIENTOS TREINTA Y TRES MIL PESOS M/CTE ($3.124.333)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</si>
  <si>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https://community.secop.gov.co/Public/Tendering/OpportunityDetail/Index?noticeUID=CO1.NTC.4487624&amp;isFromPublicArea=True&amp;isModal=true&amp;asPopupView=true</t>
  </si>
  <si>
    <t>CPS-IDER-433-2023</t>
  </si>
  <si>
    <t>73089843</t>
  </si>
  <si>
    <t>Prestación de Servicios Profesionales como Administrador para brindar asesoría en los asuntos jurídicos del Instituto Distrital de Deporte y Recreación IDER en la Oficina de Control Interno</t>
  </si>
  <si>
    <t xml:space="preserve">859       </t>
  </si>
  <si>
    <t>EL IDER pagará al CONTRATISTA el valor del contrato mediante 6 pagos iguales por valor de TRES MILLONES SEISCIENTOS CINCO MIL PESOS M/CTE ($3.605.000) que se tramitarán mes vencido, y un 7 pago por la suma de TRES MILLONES CIENTO VEINTICUATRO MIL TRESCIENTOS TREINTA Y TRES MIL PESOS M/CTE ($3.124.333)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</si>
  <si>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https://community.secop.gov.co/Public/Tendering/OpportunityDetail/Index?noticeUID=CO1.NTC.4487793&amp;isFromPublicArea=True&amp;isModal=true&amp;asPopupView=true</t>
  </si>
  <si>
    <t>CPS-IDER-434-2023</t>
  </si>
  <si>
    <t>OMAR ALEXANER PRADA ALVEAR</t>
  </si>
  <si>
    <t>7960621</t>
  </si>
  <si>
    <t>Prestación de Servicios Profesionales como Abogado para brindar asesoría en los asuntos jurídicos del Instituto Distrital de Deporte y Recreación IDER en la Oficina de Control Interno</t>
  </si>
  <si>
    <t xml:space="preserve">860       </t>
  </si>
  <si>
    <t>EL IDER pagará al CONTRATISTA el valor del contrato mediante 6 pagos iguales por valor de TRES MILLONES SEISCIENTOS CINCO MIL PESOS M/CTE ($3.605.000) que se tramitarán mes vencido, y un último pago al finalizar el contrato por la suma de DOS MILLONES QUINIENTOS VEINTITRÉS MIL QUINIENTOS PESOS ($2.523.500).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</si>
  <si>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https://community.secop.gov.co/Public/Tendering/OpportunityDetail/Index?noticeUID=CO1.NTC.4488374&amp;isFromPublicArea=True&amp;isModal=true&amp;asPopupView=true</t>
  </si>
  <si>
    <t>CPS-IDER-435-2023</t>
  </si>
  <si>
    <t>sulba luneth mathieu mosquera</t>
  </si>
  <si>
    <t>45535995</t>
  </si>
  <si>
    <t>Prestación de servicios para brindar apoyo asistencial a la Dirección Administrativa y Financiera del IDER en las actividades de espectáculos públicos que lidera la dependencia</t>
  </si>
  <si>
    <t xml:space="preserve">861       </t>
  </si>
  <si>
    <t>EL IDER pagará al CONTRATISTA el valor del contrato mediante 6 pagos iguales por valor de DOS MILLONES TRESCIENTOS ONCE MIL TRESCIENTOS VEINTE PESOS M/CTE ($2.311.320), que se tramitarán mes vencido, y un 7 pago por valor de UN MILLÓN SEISCIENTOS NOVENTA Y CUATRO MIL NOVECIENTOS SESENTA Y OCHO PESOS M/CTE ($1.694.968)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</si>
  <si>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https://community.secop.gov.co/Public/Tendering/OpportunityDetail/Index?noticeUID=CO1.NTC.4488669&amp;isFromPublicArea=True&amp;isModal=true&amp;asPopupView=true</t>
  </si>
  <si>
    <t>CPS-IDER-436-2023</t>
  </si>
  <si>
    <t>MILTON PEREIRA</t>
  </si>
  <si>
    <t>1128057977</t>
  </si>
  <si>
    <t>Prestación de Servicios Profesionales como abogado para brindar asesoría jurídica y ejercer la defensa judicial del Instituto Distrital de Deporte y Recreación IDER</t>
  </si>
  <si>
    <t xml:space="preserve">862       </t>
  </si>
  <si>
    <t>EL IDER pagará al CONTRATISTA el valor del contrato mediante 7 pagos iguales por valor de CUATRO MILLONES SEISCIENTOS TREINTA Y CINCO MIL PESOS M/CTE ($4.635.000),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</si>
  <si>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https://community.secop.gov.co/Public/Tendering/OpportunityDetail/Index?noticeUID=CO1.NTC.4489001&amp;isFromPublicArea=True&amp;isModal=true&amp;asPopupView=true</t>
  </si>
  <si>
    <t>CPS-IDER-438-2023</t>
  </si>
  <si>
    <t>Carlos Jose Figueroa Ruiz</t>
  </si>
  <si>
    <t>3808779</t>
  </si>
  <si>
    <t xml:space="preserve">865       </t>
  </si>
  <si>
    <t xml:space="preserve">EL IDER pagará al CONTRATISTA el valor del contrato mediante 6 pagos iguales por valor 
de DOS MILLONES OCHOCIENTOS OCHENTA Y CUATRO MIL M/CTE ($2.884.000), que se 
tramitarán mes vencido y un 7 pago por valor de DOS MILLONES CUATROCIENTOS 
NOVENTA Y NUEVE MIL CUATROCIENTOS SESENTA Y SIETE PESOS M/CTE ($2.499.467) al 
finalizar el contrato.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</si>
  <si>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https://community.secop.gov.co/Public/Tendering/OpportunityDetail/Index?noticeUID=CO1.NTC.4500479&amp;isFromPublicArea=True&amp;isModal=true&amp;asPopupView=true</t>
  </si>
  <si>
    <t>CPS-IDER-441-2023</t>
  </si>
  <si>
    <t>Prestación de Servicios Profesionales como abogado para brindar asesoría jurídica y acompañamiento en asuntos contractuales a la Oficina Jurídica del Instituto Distrital de Deporte y Recreación IDER</t>
  </si>
  <si>
    <t>96, 98</t>
  </si>
  <si>
    <t>872, 873</t>
  </si>
  <si>
    <t xml:space="preserve">EL IDER pagará al CONTRATISTA el valor del contrato mediante seis pagos iguales por valor 
de CINCO MILLONES DE PESOS M/CTE ($5.000.000) y que se tramitarán mes vencido, y un 
séptimo pago por valor de TRES MILLONES SEISCIENTOS SESENTA Y SEIS MIL SEISCIENTOS 
SESENTA Y SIETE PESOS M/CTE ($3.666.667).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</si>
  <si>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https://community.secop.gov.co/Public/Tendering/OpportunityDetail/Index?noticeUID=CO1.NTC.4552981&amp;isFromPublicArea=True&amp;isModal=true&amp;asPopupView=true</t>
  </si>
  <si>
    <t>CPS-IDER-443-2023</t>
  </si>
  <si>
    <t>Roxana Diaz Gil</t>
  </si>
  <si>
    <t>1143354550</t>
  </si>
  <si>
    <t>EL IDER pagará al CONTRATISTA el valor del contrato mediante seis (6) pagos iguales por
valor de CUATRO MILLONES DE PESOS M/CTE ($4.000.000)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</si>
  <si>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https://community.secop.gov.co/Public/Tendering/OpportunityDetail/Index?noticeUID=CO1.NTC.4600766&amp;isFromPublicArea=True&amp;isModal=true&amp;asPopupView=true</t>
  </si>
  <si>
    <t>CPS-IDER-444-2023</t>
  </si>
  <si>
    <t>06/22/2023</t>
  </si>
  <si>
    <t>yair alfonso robles garcia</t>
  </si>
  <si>
    <t>Prestación de servicios como apoyo en actividad física al área de recreación para el desarrollo de la estrategia mejoramiento de los estilos de vida en el marco del proyecto denominado mejoramiento de los estilos de vida mediante la promoción masiva de una vida activa de la ciudadanía en el Distrito</t>
  </si>
  <si>
    <t>EL IDER pagará al CONTRATISTA el valor del contrato mediante seis (6) cuotas de igual 
valor por la suma de DOS MILLONES DOSCIENTOS SESENTA Y SEIS MIL PESOS MCTE 
($2.266.000,00)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</si>
  <si>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https://community.secop.gov.co/Public/Tendering/OpportunityDetail/Index?noticeUID=CO1.NTC.4607244&amp;isFromPublicArea=True&amp;isModal=true&amp;asPopupView=true</t>
  </si>
  <si>
    <t>CPS-IDER-445-2023</t>
  </si>
  <si>
    <t>06/28/2023</t>
  </si>
  <si>
    <t>YESSICA TATIANA SANCHEZ BELTRAN</t>
  </si>
  <si>
    <t>Prestación de servicios al área de Recreación del Instituto Distrital de Deporte y Recreación IDER como apoyo como promotor lúdico en el marco del proyecto recreación Comunitaria y Aprovechamiento del tiempo libre como mecanismo de cohesión e integración social en el Distrito de Cartagena de Indias</t>
  </si>
  <si>
    <t>EL IDER pagará al CONTRATISTA el valor del contrato mediante seis (6) cuotas de igual 
valor por la suma de DOS MILLONES DOSCIENTOS MIL PESOSMCTE ($2.200.000)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</si>
  <si>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https://community.secop.gov.co/Public/Tendering/OpportunityDetail/Index?noticeUID=CO1.NTC.4607299&amp;isFromPublicArea=True&amp;isModal=true&amp;asPopupView=true</t>
  </si>
  <si>
    <t>CPS-IDER-447-2023</t>
  </si>
  <si>
    <t>06/27/2023</t>
  </si>
  <si>
    <t>EDIER ESPINOSA ZAPATA</t>
  </si>
  <si>
    <t>EL IDER pagará al CONTRATISTA el valor del contrato mediante seis (6) pagos iguales por valor de CUATRO MILLONES QUINIENTOS MIL PESOS M/CTE ($4.500.000)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t>
  </si>
  <si>
    <t>https://community.secop.gov.co/Public/Tendering/OpportunityDetail/Index?noticeUID=CO1.NTC.4635582&amp;isFromPublicArea=True&amp;isModal=true&amp;asPopupView=true</t>
  </si>
  <si>
    <t>CPS-IDER-449-2023</t>
  </si>
  <si>
    <t>Oscar Eduardo Torres Angulo</t>
  </si>
  <si>
    <t>EL IDER pagará al CONTRATISTA el valor del contrato mediante seis (6) pagos iguales por 
valor de CUATRO MILLONES CIENTO VEINTE MIL PESOS M/CTE ($4.120.000) y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El valor descrito se encuentra amparado en la disponibilidad
presupuestal anexa al presente estudio</t>
  </si>
  <si>
    <t>https://community.secop.gov.co/Public/Tendering/OpportunityDetail/Index?noticeUID=CO1.NTC.4662884&amp;isFromPublicArea=True&amp;isModal=true&amp;asPopupView=true</t>
  </si>
  <si>
    <t>CPS-IDER-454-2023</t>
  </si>
  <si>
    <t>07/10/2023</t>
  </si>
  <si>
    <t>Arturo Jose Garcia Ricardo</t>
  </si>
  <si>
    <t>Prestación de servicios profesionales al área de Deporte del Instituto Distrital de Deporte yRecreación  IDER como monitor del proyecto ESTRATEGIA DE ESTÍMULOS YO APOYOS ALAS ORGANIZACIONES DEPORTIVAS Y DEPORTISTAS DE ALTOS LOGROS</t>
  </si>
  <si>
    <t xml:space="preserve">EL IDER pagará al CONTRATISTA el valor del contrato, mediante cuatro (4) cuotas de igual 
valor por la suma de TRES MILLONES NOVENTA MIL PESOS MCTE ($ 3.090.000,00), que se 
tramitarán mes vencido, el pago se efectuará previa presentación de la documentación 
que exija para tal efecto el área administrativa y financiera del IDER, acompañada de la 
certificación de servicios prestados, suscrita por el supervisor, en la cual deberá constar 
que el contratista se encuentra a paz y salvo por los conceptos correspondientes a 
Seguridad Social Integral. 
</t>
  </si>
  <si>
    <t>https://community.secop.gov.co/Public/Tendering/OpportunityDetail/Index?noticeUID=CO1.NTC.4716361&amp;isFromPublicArea=True&amp;isModal=true&amp;asPopupView=true</t>
  </si>
  <si>
    <t>AREA POR PROGRAMA</t>
  </si>
  <si>
    <t>FUENTE POR PROGRAMA</t>
  </si>
  <si>
    <t>Etiquetas de fila</t>
  </si>
  <si>
    <t>Total general</t>
  </si>
  <si>
    <t>Prestación de servicios de apoyo a la gestión a la Oficina de Infraestructura como administrador de escenarios medianos del Instituto Distrital de Deporte y RecreaciónIDER en el marco del proyecto denominado Conservación mantenimiento y mejoramiento de los escenarios deportivos de la ciudad como est</t>
  </si>
  <si>
    <t>458-2023</t>
  </si>
  <si>
    <t>462-2023</t>
  </si>
  <si>
    <t>ADQUISICIÓN DE LUBRICANTES para la CONSERVACIÓN MANTENIMIENTO Y MEJORAMIENTO DE LOS ESCENARIOS DEPORTIVOS DE LA CIUDAD COMO ESTRATEGIA DE PRESERVACIÓN DEL PATRIMONIO MATERIAL DEL DISTRITO DE CARTAGENA DE INDIAS VIGENCIA 2023</t>
  </si>
  <si>
    <t>DIAMMOS GROUP SAS</t>
  </si>
  <si>
    <t>460-2023</t>
  </si>
  <si>
    <t>El IDER entrega en calidad de aprovechamiento económico el escenario deportivo Cancha Múltiple Chiquinquirá ubicado en la Cra 59 50 Provincia De Cartagena Bolívar para la realización del evento musical CUMPLEAÑOS DEL BARRIO CHIQUINQUIRÁ Y FIESTA DE LOS AÑOS 70S Y 80S el día 29 de julio de 2023 y con</t>
  </si>
  <si>
    <t>ALVARO CANDELARIO GOMEZ GARAVITO</t>
  </si>
  <si>
    <t>https://community.secop.gov.co/Public/Tendering/OpportunityDetail/Index?noticeUID=CO1.NTC.4785876&amp;isFromPublicArea=True&amp;isModal=true&amp;asPopupView=true</t>
  </si>
  <si>
    <t>CPS-IDER-457-2023</t>
  </si>
  <si>
    <t>Prestación de Servicios Profesionales como Administrador  en la Dirección Administrativa y Financiera  para brindar asesoría especializada y acompañamiento en los diferentes procesos administrativos que deban ser adelantados por el Instituto Distrital de Deporte y Recreación IDER</t>
  </si>
  <si>
    <t>https://community.secop.gov.co/Public/Tendering/OpportunityDetail/Index?noticeUID=CO1.NTC.4768050&amp;isFromPublicArea=True&amp;isModal=true&amp;asPopupView=true</t>
  </si>
  <si>
    <t>459-2023</t>
  </si>
  <si>
    <t>El IDER entrega en calidad de aprovechamiento económicoel escenario deportivo Estadio de Softbol Edson Becerra delbarrio San Francisco ubicado en la calle 76  19  20 delbarrio San Francisco en la ciudad de Cartagena de IndiasBolívar para la realización del evento musical EVENTOBAILABLE DE INTEGRACIÓ</t>
  </si>
  <si>
    <t>EVELIS DEL CARMEN MELENDEZ CARDONA</t>
  </si>
  <si>
    <t>https://community.secop.gov.co/Public/Tendering/OpportunityDetail/Index?noticeUID=CO1.NTC.4786307&amp;isFromPublicArea=True&amp;isModal=true&amp;asPopupView=true</t>
  </si>
  <si>
    <t>CPS-IDER-463-2023</t>
  </si>
  <si>
    <t>Carlos Mario Contreras Rojas</t>
  </si>
  <si>
    <t>https://community.secop.gov.co/Public/Tendering/OpportunityDetail/Index?noticeUID=CO1.NTC.4871873&amp;isFromPublicArea=True&amp;isModal=true&amp;asPopupView=true</t>
  </si>
  <si>
    <t>461-2023</t>
  </si>
  <si>
    <t>FINANCIERA</t>
  </si>
  <si>
    <t xml:space="preserve"> PM&amp;A CONSTRUCCIONES S.A.S
</t>
  </si>
  <si>
    <t>466-2023</t>
  </si>
  <si>
    <t>464-2023</t>
  </si>
  <si>
    <t>465-2023</t>
  </si>
  <si>
    <t>INV-PUB-IDER-002-2023</t>
  </si>
  <si>
    <t>467-2023</t>
  </si>
  <si>
    <t>El IDER entrega en calidad de uso de aprovechamiento económico el escenario deportivo Campo de Softbol de los Caracoles, ubicado T54 22C 163, para la realización del evento cultural "EVENTO DE INTEGRACIÓN CULTURAL CONCIERTO CUMPLEAÑOS DEL BARIO LOS CARACOLES MR. BLACK PARA SU PUEBLO" el día 15 de octubre de 2023; y con cargo a restituir la unidad deportiva que se mencionan a continuación: CAMPO DE SOFTBOL DE LOS CARACOLES, con código catastral No 01-0506110006000 ubicado en T54 22C 163, matríc</t>
  </si>
  <si>
    <t xml:space="preserve">https://community.secop.gov.co/Public/Tendering/OpportunityDetail/Index?noticeUID=CO1.NTC.4947981&amp;isFromPublicArea=True&amp;isModal=False
</t>
  </si>
  <si>
    <t>Prestación de los servicios de divulgación institucional, mediante la promoción y difusión de los planes y contenidos de las actividades desarrolladas en el marco de los proyectos de inversión 2023, a través de canales tradicionales (radio), medios digitales e impresos, de acuerdo con el alcance y los lineamientos estratégicos establecidos por el IDER</t>
  </si>
  <si>
    <t>BIG MEDIA PUBLICIDAD SAS</t>
  </si>
  <si>
    <t>SA-MC-IDER-004-2023</t>
  </si>
  <si>
    <t xml:space="preserve">https://community.secop.gov.co/Public/Tendering/OpportunityDetail/Index?noticeUID=CO1.NTC.4843111&amp;isFromPublicArea=True&amp;isModal=False
</t>
  </si>
  <si>
    <t xml:space="preserve">https://community.secop.gov.co/Public/Tendering/OpportunityDetail/Index?noticeUID=CO1.NTC.4768419&amp;isFromPublicArea=True&amp;isModal=False
</t>
  </si>
  <si>
    <t>MIGUEL QUIJANO Y COMPAÑIA S.A.</t>
  </si>
  <si>
    <t>SA-BM- IDER -002-2023</t>
  </si>
  <si>
    <t>CONTRATO DE COMISIÓN PARA CONTRATAR "SERVICIOS DE OPERACIÓN LOGÍSTICA PARA LA REALIZACIÓN DE ACTIVIDADES Y EVENTOS DEL INSTITUTO DISTRITAL DE DEPORTE Y RECREACIÓN - IDER CARTAGENA, ASÍ COMO AQUELLOS EN LOS QUE ESTE PARTICIPE EN EL DESARROLLO DE SU OBJETO MISIONAL DURANTE LA VIGENCIA 2023"</t>
  </si>
  <si>
    <t xml:space="preserve">https://community.secop.gov.co/Public/Tendering/OpportunityDetail/Index?noticeUID=CO1.NTC.4937028&amp;isFromPublicArea=True&amp;isModal=False
</t>
  </si>
  <si>
    <t>CONSORCIO MEJORAMIENTO HEROICO</t>
  </si>
  <si>
    <t>OC 113487</t>
  </si>
  <si>
    <t>OC 113488</t>
  </si>
  <si>
    <t>OC 113489</t>
  </si>
  <si>
    <t>OC 113492</t>
  </si>
  <si>
    <t>OC 113511</t>
  </si>
  <si>
    <t>OC 113512</t>
  </si>
  <si>
    <t>OC 113551</t>
  </si>
  <si>
    <t>OC 114173</t>
  </si>
  <si>
    <t>OC 114174</t>
  </si>
  <si>
    <t>OC 114198</t>
  </si>
  <si>
    <t>OC 114200</t>
  </si>
  <si>
    <t>COMPUTEL SYSTEM SAS</t>
  </si>
  <si>
    <t>Solicitud N° 194626</t>
  </si>
  <si>
    <t>Adquisicion de equipos y perifericos 2023</t>
  </si>
  <si>
    <t>Solicitud N° 194624</t>
  </si>
  <si>
    <t>Solicitud N° 193803</t>
  </si>
  <si>
    <t>NEX COMPUTER SAS</t>
  </si>
  <si>
    <t>Solicitud N° 193800</t>
  </si>
  <si>
    <t>adquisicion de computadores y perifericos 2023</t>
  </si>
  <si>
    <t>Solicitud N° 180334</t>
  </si>
  <si>
    <t>Adquisición de elementos de papelería y suministro de oficinas para el IDER</t>
  </si>
  <si>
    <t>ADQUISICIÓN DE INSUMOS DE ASEO, CON DESTINO AL INSTITUTO DE DEPORTE Y RECREACIÓN – IDER, VIGENCIA 2023</t>
  </si>
  <si>
    <t>Solicitud N° 193519</t>
  </si>
  <si>
    <t>Solicitud N° 193541</t>
  </si>
  <si>
    <t>Solicitud N° 193493</t>
  </si>
  <si>
    <t>Colombia Telecomunicaciones S.A. ESP BIC</t>
  </si>
  <si>
    <t>Contratar las Licencias y servicios microsoft 365 business estandard, power Bi Pro para estaciones de trabajo y servidores de la entidad</t>
  </si>
  <si>
    <t>Solicitud N° 193057</t>
  </si>
  <si>
    <t>Adquisicion de elementos de papeleria y suministro de oficinas</t>
  </si>
  <si>
    <t>PROVEER INSTITUCIONAL SAS</t>
  </si>
  <si>
    <t>ADJUDICACIONES POR MODALIDAD DE SELECCIÓN</t>
  </si>
  <si>
    <t>ADJUDICACIONES POR SUPERVISIÓN</t>
  </si>
  <si>
    <t>Modalidad de Selección</t>
  </si>
  <si>
    <t>Cant</t>
  </si>
  <si>
    <t>Valor Contratado</t>
  </si>
  <si>
    <t>JEFE ÁREA DE INFRAESTRUCTURA</t>
  </si>
  <si>
    <t>DIRECTORA ADMINISTRATIVA Y FINANCIERA</t>
  </si>
  <si>
    <t>DIRECTOR FOMENTO DEPORTIVO</t>
  </si>
  <si>
    <t xml:space="preserve">Mínima Cuantía </t>
  </si>
  <si>
    <t>TVEC</t>
  </si>
  <si>
    <t>Selección Abreviada</t>
  </si>
  <si>
    <t>Menor Cuantía</t>
  </si>
  <si>
    <t>Subasta Inversa</t>
  </si>
  <si>
    <t>Bolsa / Comisionista</t>
  </si>
  <si>
    <t>Bolsa / Operación</t>
  </si>
  <si>
    <t>Contratación Directa</t>
  </si>
  <si>
    <t xml:space="preserve"> Proveedor Exclusivo</t>
  </si>
  <si>
    <t>Contrato Interadministrativo</t>
  </si>
  <si>
    <t>OPS</t>
  </si>
  <si>
    <t>Arriendos Unidades de Venta en Escenarios Deportivos</t>
  </si>
  <si>
    <t>Comodato</t>
  </si>
  <si>
    <t>Regimén Especial</t>
  </si>
  <si>
    <t>Aprovechamiento económico</t>
  </si>
  <si>
    <t>Convenios-Observatorio</t>
  </si>
  <si>
    <t>Licitación Pública</t>
  </si>
  <si>
    <t>Concurso de Mérito</t>
  </si>
  <si>
    <t>Totales</t>
  </si>
  <si>
    <t>% DE RECURSOS B Y S</t>
  </si>
  <si>
    <t>Operación N° 54760453</t>
  </si>
  <si>
    <t>Área</t>
  </si>
  <si>
    <t>Programa</t>
  </si>
  <si>
    <t>Fuente</t>
  </si>
  <si>
    <t>Valor Contratado x Fuente</t>
  </si>
  <si>
    <t>Valor Total Contratado</t>
  </si>
  <si>
    <t>Ingresos Corriente de Libre Destinación</t>
  </si>
  <si>
    <t>Conservación, Mantenimiento y Mejoramiento de los Escenarios Deportivos de la ciudad como estrategia de preservacion del patrimonio material del Distrito de Cartagena de Indias.</t>
  </si>
  <si>
    <t>SGP Deportes</t>
  </si>
  <si>
    <t>DEPORTE</t>
  </si>
  <si>
    <t xml:space="preserve">Desarrollo de la Escuela de Iniciacion y formacion Deportiva EIFD en el distrito de Cartagena de Indias </t>
  </si>
  <si>
    <t>Consolidacion del sistema deportivo distrital mnediante una estrategia de estimulos y/o apoyos a las organizaciones deportivas y deportistas de altos logros Cartagena de Indias</t>
  </si>
  <si>
    <t>Integración Comunitaria A Través Del Deporte Como Herramienta Para La Inclusión Social Desde Los Diferentes Enfoques Poblacionales</t>
  </si>
  <si>
    <t>RECREACIÓN</t>
  </si>
  <si>
    <t>Total</t>
  </si>
  <si>
    <t>C&amp;A PROFESIONALES DE INGENIERÍA S.A.S</t>
  </si>
  <si>
    <t>1121</t>
  </si>
  <si>
    <t>1122</t>
  </si>
  <si>
    <t>1119</t>
  </si>
  <si>
    <t>1134</t>
  </si>
  <si>
    <t>1135, 1136</t>
  </si>
  <si>
    <t>1131</t>
  </si>
  <si>
    <t>1137</t>
  </si>
  <si>
    <t>1138</t>
  </si>
  <si>
    <t>1139</t>
  </si>
  <si>
    <t>1116</t>
  </si>
  <si>
    <t>1107</t>
  </si>
  <si>
    <t>1120</t>
  </si>
  <si>
    <t>1140, 1293</t>
  </si>
  <si>
    <t>Mejoramiento de los estilos de</t>
  </si>
  <si>
    <t>Maquinaria de informatica y su</t>
  </si>
  <si>
    <t>Conservacion mantenimiento y m</t>
  </si>
  <si>
    <t>Conservacion mantenimiento y m, Otros</t>
  </si>
  <si>
    <t>Otros bienes transportables (e</t>
  </si>
  <si>
    <t>Maquinaria de informatica y su, Implementacion del Observatori</t>
  </si>
  <si>
    <t>ICDE IDER 3% ICA</t>
  </si>
  <si>
    <t>ICDE IDER 3% ICA, 1.2.1.0.00-001 - ICLD</t>
  </si>
  <si>
    <t>ICLD, ICA 3%</t>
  </si>
  <si>
    <t>FUNCIONAMIENTO/INVERSIÓN</t>
  </si>
  <si>
    <t>1133</t>
  </si>
  <si>
    <t>1174, 1175</t>
  </si>
  <si>
    <t>125</t>
  </si>
  <si>
    <t>115</t>
  </si>
  <si>
    <t>128</t>
  </si>
  <si>
    <t>128, 129</t>
  </si>
  <si>
    <t>126</t>
  </si>
  <si>
    <t>114</t>
  </si>
  <si>
    <t>114, 117</t>
  </si>
  <si>
    <t>Consolidacion DEL SISTEMA DEPO, Recreacion comunitaria y aprov, Recreacion comunitaria y aprov, Desarrollo de la Escuela de In, Fortalecimiento del deporte es, Integracion Comunitaria a trav, Integracion Comunitaria a trav, Mejoramiento de los estilos de, Mejoramiento de los estilos de, Implementacion del Observatori</t>
  </si>
  <si>
    <t>1146</t>
  </si>
  <si>
    <t>1359, 1360, 1361, 1362, 1363, 1364, 1365</t>
  </si>
  <si>
    <t>ICAT 3%, TASA PRODEPORTE, SGP DEPORTE</t>
  </si>
  <si>
    <t>124</t>
  </si>
  <si>
    <t>72, 137, 137, 138, 139, 140, 140, 141, 141, 142</t>
  </si>
  <si>
    <t>VIGENCIA</t>
  </si>
  <si>
    <t>LIQUIDABLES</t>
  </si>
  <si>
    <t>LIQUIDADOS</t>
  </si>
  <si>
    <t>-</t>
  </si>
  <si>
    <t>1 Contrato con situación particular</t>
  </si>
  <si>
    <t>9 Contrato con situación particular</t>
  </si>
  <si>
    <t>27 Contratos por liquidar</t>
  </si>
  <si>
    <t>1373, 1374, 1375, 1376, 1377</t>
  </si>
  <si>
    <t>119, 120, 121, 122, 123</t>
  </si>
  <si>
    <t>440-2023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</si>
</sst>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4" formatCode="_-&quot;$&quot;\ * #,##0.00_-;\-&quot;$&quot;\ * #,##0.00_-;_-&quot;$&quot;\ * &quot;-&quot;??_-;_-@_-"/>
    <numFmt numFmtId="43" formatCode="_-* #,##0.00_-;\-* #,##0.00_-;_-* &quot;-&quot;??_-;_-@_-"/>
    <numFmt numFmtId="164" formatCode="_-&quot;$&quot;\ * #,##0.00_-;\-&quot;$&quot;\ * #,##0.00_-;_-&quot;$&quot;\ * &quot;-&quot;??_-;_-@"/>
    <numFmt numFmtId="165" formatCode="_-&quot;$ &quot;* #,##0.00_-;&quot;-$ &quot;* #,##0.00_-;_-&quot;$ &quot;* \-??_-;_-@_-"/>
    <numFmt numFmtId="166" formatCode="_-* #,##0.00_-;\-* #,##0.00_-;_-* \-??_-;_-@_-"/>
    <numFmt numFmtId="167" formatCode="_-&quot;$&quot;\ * #,##0.0_-;\-&quot;$&quot;\ * #,##0.0_-;_-&quot;$&quot;\ * &quot;-&quot;??_-;_-@"/>
    <numFmt numFmtId="168" formatCode="dd\.mm\.yy"/>
    <numFmt numFmtId="169" formatCode="dd\.mm\.yyyy"/>
    <numFmt numFmtId="170" formatCode="_(&quot;$&quot;* #,##0_);_(&quot;$&quot;* \(#,##0\);_(&quot;$&quot;* &quot;-&quot;_);_(@_)"/>
    <numFmt numFmtId="171" formatCode="_(&quot;$&quot;* #,##0.00_);_(&quot;$&quot;* \(#,##0.00\);_(&quot;$&quot;* &quot;-&quot;??_);_(@_)"/>
    <numFmt numFmtId="172" formatCode="_-&quot;$&quot;\ * #,##0_-;\-&quot;$&quot;\ * #,##0_-;_-&quot;$&quot;\ * &quot;-&quot;??_-;_-@"/>
  </numFmts>
  <fonts count="46" x14ac:knownFonts="1">
    <font>
      <sz val="11"/>
      <color theme="1"/>
      <name val="Calibri"/>
      <family val="2"/>
      <scheme val="minor"/>
    </font>
    <font>
      <sz val="11"/>
      <color theme="1"/>
      <name val="Calibri"/>
      <family val="2"/>
      <scheme val="minor"/>
    </font>
    <font>
      <u/>
      <sz val="11"/>
      <color theme="10"/>
      <name val="Calibri"/>
      <family val="2"/>
      <scheme val="minor"/>
    </font>
    <font>
      <sz val="26"/>
      <color theme="1"/>
      <name val="Century Gothic"/>
      <family val="2"/>
    </font>
    <font>
      <sz val="14"/>
      <color rgb="FF000000"/>
      <name val="Century Gothic"/>
      <family val="2"/>
    </font>
    <font>
      <b/>
      <sz val="10"/>
      <color rgb="FF000000"/>
      <name val="Century Gothic"/>
      <family val="2"/>
    </font>
    <font>
      <sz val="10"/>
      <name val="Arial"/>
      <family val="2"/>
      <charset val="1"/>
    </font>
    <font>
      <b/>
      <sz val="10"/>
      <color rgb="FF000000"/>
      <name val="Verdana"/>
      <family val="2"/>
      <charset val="1"/>
    </font>
    <font>
      <u/>
      <sz val="10"/>
      <color rgb="FF0563C1"/>
      <name val="Arial"/>
      <family val="2"/>
      <charset val="1"/>
    </font>
    <font>
      <sz val="10"/>
      <color rgb="FF000000"/>
      <name val="Verdana"/>
      <family val="2"/>
      <charset val="1"/>
    </font>
    <font>
      <sz val="11"/>
      <color rgb="FF000000"/>
      <name val="Calibri"/>
      <family val="2"/>
    </font>
    <font>
      <sz val="11"/>
      <color theme="1"/>
      <name val="Abadi"/>
      <family val="2"/>
    </font>
    <font>
      <sz val="14"/>
      <color theme="1"/>
      <name val="Century Gothic"/>
      <family val="2"/>
    </font>
    <font>
      <u/>
      <sz val="11"/>
      <color theme="1"/>
      <name val="Abadi"/>
      <family val="2"/>
    </font>
    <font>
      <b/>
      <sz val="11"/>
      <color theme="1"/>
      <name val="Abadi"/>
      <family val="2"/>
    </font>
    <font>
      <b/>
      <sz val="15"/>
      <color theme="1"/>
      <name val="Abadi"/>
      <family val="2"/>
    </font>
    <font>
      <sz val="11"/>
      <color theme="1"/>
      <name val="Calibri"/>
      <family val="2"/>
    </font>
    <font>
      <b/>
      <sz val="8"/>
      <color theme="1"/>
      <name val="Abadi"/>
      <family val="2"/>
    </font>
    <font>
      <sz val="8"/>
      <color theme="1"/>
      <name val="Calibri"/>
      <family val="2"/>
      <scheme val="minor"/>
    </font>
    <font>
      <b/>
      <sz val="11"/>
      <color theme="1"/>
      <name val="Calibri"/>
      <family val="2"/>
      <scheme val="minor"/>
    </font>
    <font>
      <b/>
      <sz val="10"/>
      <color theme="1"/>
      <name val="Arial Narrow"/>
      <family val="2"/>
    </font>
    <font>
      <sz val="10"/>
      <color theme="1"/>
      <name val="Arial Narrow"/>
      <family val="2"/>
    </font>
    <font>
      <sz val="10"/>
      <color theme="1"/>
      <name val="Calibri"/>
      <family val="2"/>
      <scheme val="minor"/>
    </font>
    <font>
      <sz val="10"/>
      <color rgb="FF000000"/>
      <name val="Arial Narrow"/>
      <family val="2"/>
    </font>
    <font>
      <sz val="10"/>
      <name val="Arial Narrow"/>
      <family val="2"/>
    </font>
    <font>
      <sz val="10"/>
      <color rgb="FF666666"/>
      <name val="Arial Narrow"/>
      <family val="2"/>
    </font>
    <font>
      <sz val="9"/>
      <color theme="1"/>
      <name val="Arial"/>
      <family val="2"/>
    </font>
    <font>
      <sz val="10"/>
      <color theme="1"/>
      <name val="Arial"/>
      <family val="2"/>
    </font>
    <font>
      <sz val="9"/>
      <color rgb="FF666666"/>
      <name val="Arial"/>
      <family val="2"/>
    </font>
    <font>
      <sz val="8"/>
      <name val="Calibri"/>
      <family val="2"/>
      <scheme val="minor"/>
    </font>
    <font>
      <sz val="13"/>
      <color theme="1"/>
      <name val="Century Gothic"/>
      <family val="2"/>
    </font>
    <font>
      <sz val="13"/>
      <color theme="1"/>
      <name val="Calibri"/>
      <family val="2"/>
      <scheme val="minor"/>
    </font>
    <font>
      <b/>
      <sz val="13"/>
      <color theme="1"/>
      <name val="Abadi"/>
      <family val="2"/>
    </font>
    <font>
      <sz val="13"/>
      <color theme="1"/>
      <name val="Abadi"/>
      <family val="2"/>
    </font>
    <font>
      <u/>
      <sz val="13"/>
      <color theme="1"/>
      <name val="Abadi"/>
      <family val="2"/>
    </font>
    <font>
      <u/>
      <sz val="13"/>
      <color theme="10"/>
      <name val="Calibri"/>
      <family val="2"/>
      <scheme val="minor"/>
    </font>
    <font>
      <b/>
      <sz val="13"/>
      <color rgb="FF000000"/>
      <name val="Century Gothic"/>
      <family val="2"/>
    </font>
    <font>
      <sz val="13"/>
      <color rgb="FF000000"/>
      <name val="Century Gothic"/>
      <family val="2"/>
    </font>
    <font>
      <b/>
      <sz val="13"/>
      <color theme="1"/>
      <name val="Century Gothic"/>
      <family val="2"/>
    </font>
    <font>
      <b/>
      <sz val="13"/>
      <color theme="1"/>
      <name val="Calibri"/>
      <family val="2"/>
    </font>
    <font>
      <sz val="13"/>
      <name val="Calibri"/>
      <family val="2"/>
    </font>
    <font>
      <sz val="13"/>
      <color theme="1"/>
      <name val="Calibri"/>
      <family val="2"/>
    </font>
    <font>
      <b/>
      <sz val="13"/>
      <name val="Abadi"/>
      <family val="2"/>
    </font>
    <font>
      <sz val="13"/>
      <name val="Abadi"/>
      <family val="2"/>
    </font>
    <font>
      <u/>
      <sz val="13"/>
      <name val="Abadi"/>
      <family val="2"/>
    </font>
    <font>
      <sz val="13"/>
      <name val="Calibri"/>
      <family val="2"/>
      <scheme val="minor"/>
    </font>
  </fonts>
  <fills count="12">
    <fill>
      <patternFill patternType="none"/>
    </fill>
    <fill>
      <patternFill patternType="gray125"/>
    </fill>
    <fill>
      <patternFill patternType="solid">
        <fgColor rgb="FFFBE4D5"/>
        <bgColor rgb="FFFBE4D5"/>
      </patternFill>
    </fill>
    <fill>
      <patternFill patternType="solid">
        <fgColor theme="0"/>
        <bgColor indexed="64"/>
      </patternFill>
    </fill>
    <fill>
      <patternFill patternType="solid">
        <fgColor theme="5" tint="0.59999389629810485"/>
        <bgColor indexed="64"/>
      </patternFill>
    </fill>
    <fill>
      <patternFill patternType="solid">
        <fgColor rgb="FFDBE5F1"/>
        <bgColor rgb="FFDDDDDD"/>
      </patternFill>
    </fill>
    <fill>
      <patternFill patternType="solid">
        <fgColor rgb="FFFFFFFF"/>
        <bgColor indexed="64"/>
      </patternFill>
    </fill>
    <fill>
      <patternFill patternType="solid">
        <fgColor rgb="FFFBE4D5"/>
        <bgColor indexed="64"/>
      </patternFill>
    </fill>
    <fill>
      <patternFill patternType="solid">
        <fgColor rgb="FFFFFF00"/>
        <bgColor indexed="64"/>
      </patternFill>
    </fill>
    <fill>
      <patternFill patternType="solid">
        <fgColor rgb="FF92D050"/>
        <bgColor rgb="FF92D050"/>
      </patternFill>
    </fill>
    <fill>
      <patternFill patternType="solid">
        <fgColor theme="7"/>
        <bgColor indexed="64"/>
      </patternFill>
    </fill>
    <fill>
      <patternFill patternType="solid">
        <fgColor rgb="FF00B050"/>
        <bgColor indexed="64"/>
      </patternFill>
    </fill>
  </fills>
  <borders count="4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indexed="64"/>
      </left>
      <right/>
      <top style="thin">
        <color indexed="64"/>
      </top>
      <bottom/>
      <diagonal/>
    </border>
    <border>
      <left style="medium">
        <color indexed="64"/>
      </left>
      <right style="medium">
        <color indexed="64"/>
      </right>
      <top/>
      <bottom style="medium">
        <color indexed="64"/>
      </bottom>
      <diagonal/>
    </border>
    <border>
      <left/>
      <right/>
      <top style="thin">
        <color rgb="FF000000"/>
      </top>
      <bottom/>
      <diagonal/>
    </border>
    <border>
      <left style="thin">
        <color rgb="FF000000"/>
      </left>
      <right/>
      <top/>
      <bottom style="thin">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top/>
      <bottom/>
      <diagonal/>
    </border>
    <border>
      <left style="medium">
        <color indexed="64"/>
      </left>
      <right style="medium">
        <color indexed="64"/>
      </right>
      <top/>
      <bottom/>
      <diagonal/>
    </border>
  </borders>
  <cellStyleXfs count="1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6" fillId="0" borderId="0"/>
    <xf numFmtId="0" fontId="7" fillId="5" borderId="0" applyBorder="0" applyProtection="0">
      <alignment horizontal="center" vertical="center"/>
    </xf>
    <xf numFmtId="165" fontId="6" fillId="0" borderId="0" applyBorder="0" applyProtection="0"/>
    <xf numFmtId="165" fontId="6" fillId="0" borderId="0" applyBorder="0" applyProtection="0"/>
    <xf numFmtId="0" fontId="8" fillId="0" borderId="0" applyBorder="0" applyProtection="0"/>
    <xf numFmtId="49" fontId="9" fillId="0" borderId="0" applyBorder="0" applyProtection="0">
      <alignment horizontal="left" vertical="center"/>
    </xf>
    <xf numFmtId="166" fontId="6" fillId="0" borderId="0" applyBorder="0" applyProtection="0"/>
    <xf numFmtId="42"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cellStyleXfs>
  <cellXfs count="356">
    <xf numFmtId="0" fontId="0" fillId="0" borderId="0" xfId="0"/>
    <xf numFmtId="0" fontId="3" fillId="0" borderId="0" xfId="0" applyFont="1" applyAlignment="1">
      <alignment vertical="center" wrapText="1"/>
    </xf>
    <xf numFmtId="0" fontId="0" fillId="0" borderId="0" xfId="0" applyAlignment="1">
      <alignment wrapText="1"/>
    </xf>
    <xf numFmtId="0" fontId="0" fillId="0" borderId="5" xfId="0" applyBorder="1"/>
    <xf numFmtId="0" fontId="5" fillId="7" borderId="6"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10" fillId="6" borderId="10" xfId="0" applyFont="1" applyFill="1" applyBorder="1" applyAlignment="1">
      <alignment horizontal="center" vertical="center"/>
    </xf>
    <xf numFmtId="0" fontId="10" fillId="6" borderId="6" xfId="0" applyFont="1" applyFill="1" applyBorder="1" applyAlignment="1">
      <alignment wrapText="1"/>
    </xf>
    <xf numFmtId="14" fontId="0" fillId="0" borderId="0" xfId="0" applyNumberFormat="1"/>
    <xf numFmtId="164" fontId="11" fillId="0" borderId="5" xfId="0" applyNumberFormat="1" applyFont="1" applyBorder="1" applyAlignment="1">
      <alignment horizontal="center" vertical="center" wrapText="1"/>
    </xf>
    <xf numFmtId="0" fontId="11" fillId="0" borderId="5" xfId="0" applyFont="1" applyBorder="1" applyAlignment="1">
      <alignment wrapText="1"/>
    </xf>
    <xf numFmtId="164" fontId="11" fillId="0" borderId="4" xfId="0" applyNumberFormat="1" applyFont="1" applyBorder="1" applyAlignment="1">
      <alignment horizontal="center" vertical="center" wrapText="1"/>
    </xf>
    <xf numFmtId="0" fontId="13" fillId="0" borderId="5" xfId="2" applyFont="1" applyFill="1" applyBorder="1" applyAlignment="1">
      <alignment vertical="top"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164" fontId="14" fillId="2" borderId="2" xfId="0" applyNumberFormat="1"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5" xfId="0" applyFont="1" applyBorder="1" applyAlignment="1">
      <alignment horizontal="center" vertical="top" wrapText="1"/>
    </xf>
    <xf numFmtId="0" fontId="11" fillId="0" borderId="4" xfId="0" applyFont="1" applyBorder="1" applyAlignment="1">
      <alignment horizontal="center" vertical="top" wrapText="1"/>
    </xf>
    <xf numFmtId="14" fontId="11" fillId="0" borderId="4" xfId="0" applyNumberFormat="1" applyFont="1" applyBorder="1" applyAlignment="1">
      <alignment horizontal="center" vertical="center" wrapText="1"/>
    </xf>
    <xf numFmtId="14" fontId="11" fillId="0" borderId="5" xfId="0" applyNumberFormat="1" applyFont="1" applyBorder="1" applyAlignment="1">
      <alignment horizontal="center" vertical="center" wrapText="1"/>
    </xf>
    <xf numFmtId="0" fontId="11" fillId="0" borderId="3" xfId="0" applyFont="1" applyBorder="1" applyAlignment="1">
      <alignment horizontal="center" vertical="center" wrapText="1"/>
    </xf>
    <xf numFmtId="164" fontId="14" fillId="0" borderId="5" xfId="0" applyNumberFormat="1" applyFont="1" applyBorder="1" applyAlignment="1">
      <alignment horizontal="center" vertical="center" wrapText="1"/>
    </xf>
    <xf numFmtId="164" fontId="14" fillId="0" borderId="4" xfId="0" applyNumberFormat="1" applyFont="1" applyBorder="1" applyAlignment="1">
      <alignment horizontal="center" vertical="center" wrapText="1"/>
    </xf>
    <xf numFmtId="0" fontId="12" fillId="3" borderId="4" xfId="0" applyFont="1" applyFill="1" applyBorder="1" applyAlignment="1">
      <alignment horizontal="center" vertical="top" wrapText="1"/>
    </xf>
    <xf numFmtId="0" fontId="15" fillId="4" borderId="5" xfId="0" applyFont="1" applyFill="1" applyBorder="1"/>
    <xf numFmtId="164" fontId="15" fillId="4" borderId="5" xfId="0" applyNumberFormat="1" applyFont="1" applyFill="1" applyBorder="1"/>
    <xf numFmtId="0" fontId="0" fillId="0" borderId="0" xfId="0" applyAlignment="1">
      <alignment vertical="center"/>
    </xf>
    <xf numFmtId="0" fontId="18" fillId="0" borderId="0" xfId="0" applyFont="1" applyAlignment="1">
      <alignment wrapText="1"/>
    </xf>
    <xf numFmtId="0" fontId="17" fillId="2" borderId="14" xfId="0" applyFont="1" applyFill="1" applyBorder="1" applyAlignment="1" applyProtection="1">
      <alignment horizontal="center" vertical="center" wrapText="1"/>
      <protection locked="0"/>
    </xf>
    <xf numFmtId="0" fontId="16" fillId="0" borderId="5" xfId="0" applyFont="1" applyBorder="1"/>
    <xf numFmtId="0" fontId="2" fillId="0" borderId="5" xfId="2" applyBorder="1"/>
    <xf numFmtId="44" fontId="0" fillId="0" borderId="5" xfId="1" applyFont="1" applyBorder="1"/>
    <xf numFmtId="0" fontId="0" fillId="0" borderId="5" xfId="0" applyBorder="1" applyAlignment="1">
      <alignment horizontal="center"/>
    </xf>
    <xf numFmtId="14" fontId="0" fillId="0" borderId="5" xfId="0" applyNumberFormat="1" applyBorder="1" applyAlignment="1">
      <alignment horizontal="center"/>
    </xf>
    <xf numFmtId="0" fontId="2" fillId="0" borderId="5" xfId="2" applyFill="1" applyBorder="1"/>
    <xf numFmtId="0" fontId="2" fillId="0" borderId="5" xfId="2" applyFill="1" applyBorder="1" applyAlignment="1">
      <alignment vertical="top" wrapText="1"/>
    </xf>
    <xf numFmtId="14" fontId="4" fillId="0" borderId="4" xfId="0" applyNumberFormat="1" applyFont="1" applyBorder="1" applyAlignment="1">
      <alignment horizontal="center" vertical="center" wrapText="1"/>
    </xf>
    <xf numFmtId="0" fontId="2" fillId="0" borderId="6" xfId="2" applyFill="1" applyBorder="1" applyAlignment="1">
      <alignment vertical="top" wrapText="1"/>
    </xf>
    <xf numFmtId="0" fontId="3" fillId="0" borderId="0" xfId="0" applyFont="1" applyAlignment="1">
      <alignment vertical="top" wrapText="1"/>
    </xf>
    <xf numFmtId="44" fontId="0" fillId="0" borderId="0" xfId="1" applyFont="1"/>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top" wrapText="1"/>
    </xf>
    <xf numFmtId="44" fontId="5" fillId="2" borderId="2" xfId="1" applyFont="1" applyFill="1" applyBorder="1" applyAlignment="1">
      <alignment horizontal="center" vertical="center" wrapText="1"/>
    </xf>
    <xf numFmtId="0" fontId="0" fillId="0" borderId="0" xfId="0" applyAlignment="1">
      <alignment horizontal="left" wrapText="1"/>
    </xf>
    <xf numFmtId="0" fontId="20" fillId="0" borderId="19" xfId="0" applyFont="1" applyBorder="1" applyAlignment="1">
      <alignment horizontal="center" vertical="center"/>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168" fontId="21" fillId="0" borderId="21" xfId="0" applyNumberFormat="1" applyFont="1" applyBorder="1" applyAlignment="1">
      <alignment horizontal="center" vertical="center" wrapText="1"/>
    </xf>
    <xf numFmtId="0" fontId="22" fillId="0" borderId="5" xfId="0" applyFont="1" applyBorder="1" applyAlignment="1">
      <alignment horizontal="center" vertical="top" wrapText="1"/>
    </xf>
    <xf numFmtId="0" fontId="21" fillId="0" borderId="19" xfId="0" applyFont="1" applyBorder="1" applyAlignment="1">
      <alignment horizontal="center" vertical="center" wrapText="1"/>
    </xf>
    <xf numFmtId="0" fontId="0" fillId="0" borderId="5" xfId="0" applyBorder="1" applyAlignment="1">
      <alignment vertical="top" wrapText="1"/>
    </xf>
    <xf numFmtId="0" fontId="0" fillId="0" borderId="5" xfId="0" applyBorder="1" applyAlignment="1">
      <alignment horizontal="center" vertical="center" wrapText="1"/>
    </xf>
    <xf numFmtId="42" fontId="21" fillId="0" borderId="19" xfId="11" applyFont="1" applyFill="1" applyBorder="1" applyAlignment="1">
      <alignment horizontal="center" vertical="center" wrapText="1"/>
    </xf>
    <xf numFmtId="169" fontId="21" fillId="0" borderId="22" xfId="0" applyNumberFormat="1" applyFont="1" applyBorder="1" applyAlignment="1">
      <alignment horizontal="center" vertical="center" wrapText="1"/>
    </xf>
    <xf numFmtId="168" fontId="21" fillId="0" borderId="22" xfId="0" applyNumberFormat="1" applyFont="1" applyBorder="1" applyAlignment="1">
      <alignment horizontal="center" vertical="center" wrapText="1"/>
    </xf>
    <xf numFmtId="0" fontId="21" fillId="0" borderId="22" xfId="0" applyFont="1" applyBorder="1" applyAlignment="1">
      <alignment horizontal="center" vertical="center" wrapText="1"/>
    </xf>
    <xf numFmtId="14" fontId="21" fillId="0" borderId="20" xfId="0" applyNumberFormat="1" applyFont="1" applyBorder="1" applyAlignment="1">
      <alignment horizontal="center" vertical="center" wrapText="1"/>
    </xf>
    <xf numFmtId="42" fontId="21" fillId="0" borderId="22" xfId="11" applyFont="1" applyFill="1" applyBorder="1" applyAlignment="1">
      <alignment horizontal="center" vertical="center" wrapText="1"/>
    </xf>
    <xf numFmtId="170" fontId="21" fillId="0" borderId="22" xfId="0" applyNumberFormat="1" applyFont="1" applyBorder="1" applyAlignment="1">
      <alignment horizontal="center" vertical="center" wrapText="1"/>
    </xf>
    <xf numFmtId="44" fontId="21" fillId="0" borderId="22" xfId="1" applyFont="1" applyFill="1" applyBorder="1" applyAlignment="1">
      <alignment horizontal="center" vertical="center" wrapText="1"/>
    </xf>
    <xf numFmtId="0" fontId="0" fillId="0" borderId="8" xfId="0" applyBorder="1" applyAlignment="1">
      <alignment vertical="top" wrapText="1"/>
    </xf>
    <xf numFmtId="0" fontId="0" fillId="0" borderId="0" xfId="0" applyAlignment="1" applyProtection="1">
      <alignment wrapText="1"/>
      <protection locked="0"/>
    </xf>
    <xf numFmtId="14" fontId="0" fillId="0" borderId="0" xfId="0" applyNumberFormat="1" applyAlignment="1" applyProtection="1">
      <alignment wrapText="1"/>
      <protection locked="0"/>
    </xf>
    <xf numFmtId="44" fontId="0" fillId="0" borderId="0" xfId="1" applyFont="1" applyAlignment="1" applyProtection="1">
      <alignment wrapText="1"/>
      <protection locked="0"/>
    </xf>
    <xf numFmtId="0" fontId="21" fillId="0" borderId="23" xfId="0" applyFont="1" applyBorder="1" applyAlignment="1">
      <alignment horizontal="center" vertical="center" wrapText="1"/>
    </xf>
    <xf numFmtId="168" fontId="21" fillId="0" borderId="19" xfId="0" applyNumberFormat="1" applyFont="1" applyBorder="1" applyAlignment="1">
      <alignment horizontal="center" vertical="center" wrapText="1"/>
    </xf>
    <xf numFmtId="0" fontId="21" fillId="0" borderId="19" xfId="0" applyFont="1" applyBorder="1" applyAlignment="1">
      <alignment horizontal="center" vertical="center"/>
    </xf>
    <xf numFmtId="42" fontId="21" fillId="0" borderId="19" xfId="11" applyFont="1" applyFill="1" applyBorder="1" applyAlignment="1">
      <alignment horizontal="center" vertical="center"/>
    </xf>
    <xf numFmtId="42" fontId="21" fillId="0" borderId="24" xfId="11" applyFont="1" applyFill="1" applyBorder="1" applyAlignment="1">
      <alignment horizontal="center" vertical="center"/>
    </xf>
    <xf numFmtId="168" fontId="21" fillId="0" borderId="19" xfId="0" applyNumberFormat="1" applyFont="1" applyBorder="1" applyAlignment="1">
      <alignment horizontal="center" vertical="center"/>
    </xf>
    <xf numFmtId="168" fontId="21" fillId="3" borderId="22" xfId="0" applyNumberFormat="1" applyFont="1" applyFill="1" applyBorder="1" applyAlignment="1">
      <alignment horizontal="center" vertical="center" wrapText="1"/>
    </xf>
    <xf numFmtId="1" fontId="21" fillId="0" borderId="19" xfId="0" applyNumberFormat="1" applyFont="1" applyBorder="1" applyAlignment="1">
      <alignment horizontal="center" vertical="center"/>
    </xf>
    <xf numFmtId="0" fontId="21" fillId="0" borderId="25" xfId="0" applyFont="1" applyBorder="1" applyAlignment="1">
      <alignment horizontal="center" vertical="center" wrapText="1"/>
    </xf>
    <xf numFmtId="0" fontId="21" fillId="0" borderId="5" xfId="0" applyFont="1" applyBorder="1" applyAlignment="1">
      <alignment horizontal="center" vertical="center" wrapText="1"/>
    </xf>
    <xf numFmtId="44" fontId="21" fillId="0" borderId="5" xfId="1" applyFont="1" applyFill="1" applyBorder="1" applyAlignment="1">
      <alignment horizontal="center" vertical="center" wrapText="1"/>
    </xf>
    <xf numFmtId="0" fontId="21" fillId="0" borderId="22" xfId="0" applyFont="1" applyBorder="1" applyAlignment="1">
      <alignment horizontal="center" vertical="center"/>
    </xf>
    <xf numFmtId="0" fontId="21" fillId="0" borderId="25" xfId="0" applyFont="1" applyBorder="1" applyAlignment="1">
      <alignment horizontal="center" vertical="center"/>
    </xf>
    <xf numFmtId="0" fontId="21" fillId="0" borderId="5" xfId="0" applyFont="1" applyBorder="1" applyAlignment="1">
      <alignment horizontal="center" vertical="center"/>
    </xf>
    <xf numFmtId="44" fontId="21" fillId="0" borderId="5" xfId="1" applyFont="1" applyFill="1" applyBorder="1" applyAlignment="1">
      <alignment horizontal="center" vertical="center"/>
    </xf>
    <xf numFmtId="0" fontId="21" fillId="0" borderId="21" xfId="0" applyFont="1" applyBorder="1" applyAlignment="1">
      <alignment horizontal="center" vertical="center"/>
    </xf>
    <xf numFmtId="169" fontId="21" fillId="0" borderId="19" xfId="0" applyNumberFormat="1" applyFont="1" applyBorder="1" applyAlignment="1">
      <alignment horizontal="center" vertical="center"/>
    </xf>
    <xf numFmtId="0" fontId="23" fillId="0" borderId="19" xfId="0" applyFont="1" applyBorder="1" applyAlignment="1">
      <alignment horizontal="center" vertical="center" wrapText="1"/>
    </xf>
    <xf numFmtId="169" fontId="23" fillId="0" borderId="22" xfId="0" applyNumberFormat="1" applyFont="1" applyBorder="1" applyAlignment="1">
      <alignment horizontal="center" vertical="center"/>
    </xf>
    <xf numFmtId="14" fontId="23" fillId="0" borderId="22" xfId="0" applyNumberFormat="1" applyFont="1" applyBorder="1" applyAlignment="1">
      <alignment horizontal="center" vertical="center"/>
    </xf>
    <xf numFmtId="14" fontId="21" fillId="0" borderId="19" xfId="0" applyNumberFormat="1" applyFont="1" applyBorder="1" applyAlignment="1">
      <alignment horizontal="center" vertical="center"/>
    </xf>
    <xf numFmtId="2" fontId="21" fillId="0" borderId="19" xfId="0" applyNumberFormat="1" applyFont="1" applyBorder="1" applyAlignment="1">
      <alignment horizontal="center" vertical="center"/>
    </xf>
    <xf numFmtId="170" fontId="21" fillId="0" borderId="19" xfId="0" applyNumberFormat="1" applyFont="1" applyBorder="1" applyAlignment="1">
      <alignment horizontal="center" vertical="center"/>
    </xf>
    <xf numFmtId="14" fontId="21" fillId="0" borderId="22" xfId="0" applyNumberFormat="1" applyFont="1" applyBorder="1" applyAlignment="1">
      <alignment horizontal="center" vertical="center"/>
    </xf>
    <xf numFmtId="2" fontId="21" fillId="0" borderId="22" xfId="0" applyNumberFormat="1" applyFont="1" applyBorder="1" applyAlignment="1">
      <alignment horizontal="center" vertical="center"/>
    </xf>
    <xf numFmtId="170" fontId="21" fillId="0" borderId="22" xfId="0" applyNumberFormat="1" applyFont="1" applyBorder="1" applyAlignment="1">
      <alignment horizontal="center" vertical="center"/>
    </xf>
    <xf numFmtId="0" fontId="21" fillId="0" borderId="26" xfId="0" applyFont="1" applyBorder="1" applyAlignment="1">
      <alignment horizontal="center" vertical="center" wrapText="1"/>
    </xf>
    <xf numFmtId="170" fontId="21" fillId="0" borderId="5" xfId="0" applyNumberFormat="1" applyFont="1" applyBorder="1" applyAlignment="1">
      <alignment horizontal="center" vertical="center" wrapText="1"/>
    </xf>
    <xf numFmtId="0" fontId="21" fillId="0" borderId="8" xfId="0" applyFont="1" applyBorder="1" applyAlignment="1">
      <alignment horizontal="center" vertical="center"/>
    </xf>
    <xf numFmtId="0" fontId="23" fillId="0" borderId="23" xfId="0" applyFont="1" applyBorder="1" applyAlignment="1">
      <alignment horizontal="center" vertical="center" wrapText="1"/>
    </xf>
    <xf numFmtId="0" fontId="23" fillId="0" borderId="26" xfId="0" applyFont="1" applyBorder="1" applyAlignment="1">
      <alignment horizontal="center" vertical="center" wrapText="1"/>
    </xf>
    <xf numFmtId="14" fontId="21" fillId="0" borderId="5" xfId="0" applyNumberFormat="1" applyFont="1" applyBorder="1" applyAlignment="1">
      <alignment horizontal="center" vertical="center"/>
    </xf>
    <xf numFmtId="2" fontId="21" fillId="0" borderId="5" xfId="0" applyNumberFormat="1" applyFont="1" applyBorder="1" applyAlignment="1">
      <alignment horizontal="center" vertical="center"/>
    </xf>
    <xf numFmtId="170" fontId="21" fillId="0" borderId="5" xfId="0" applyNumberFormat="1" applyFont="1" applyBorder="1" applyAlignment="1">
      <alignment horizontal="center" vertical="center"/>
    </xf>
    <xf numFmtId="0" fontId="21" fillId="0" borderId="8" xfId="0" applyFont="1" applyBorder="1" applyAlignment="1">
      <alignment horizontal="center" vertical="center" wrapText="1"/>
    </xf>
    <xf numFmtId="14" fontId="21" fillId="0" borderId="5" xfId="0" applyNumberFormat="1" applyFont="1" applyBorder="1" applyAlignment="1">
      <alignment horizontal="center" vertical="center" wrapText="1"/>
    </xf>
    <xf numFmtId="2" fontId="21" fillId="0" borderId="5" xfId="0" applyNumberFormat="1" applyFont="1" applyBorder="1" applyAlignment="1">
      <alignment horizontal="center" vertical="center" wrapText="1"/>
    </xf>
    <xf numFmtId="0" fontId="20" fillId="0" borderId="19" xfId="0" applyFont="1" applyBorder="1" applyAlignment="1">
      <alignment horizontal="center" vertical="center" wrapText="1"/>
    </xf>
    <xf numFmtId="42" fontId="21" fillId="0" borderId="19" xfId="11" applyFont="1" applyFill="1" applyBorder="1" applyAlignment="1">
      <alignment horizontal="right" vertical="center"/>
    </xf>
    <xf numFmtId="0" fontId="24" fillId="0" borderId="26" xfId="0" applyFont="1" applyBorder="1" applyAlignment="1">
      <alignment horizontal="center" vertical="center" wrapText="1"/>
    </xf>
    <xf numFmtId="1" fontId="21" fillId="0" borderId="5" xfId="0" applyNumberFormat="1" applyFont="1" applyBorder="1" applyAlignment="1">
      <alignment horizontal="center" vertical="center"/>
    </xf>
    <xf numFmtId="169" fontId="21" fillId="0" borderId="19" xfId="0" applyNumberFormat="1" applyFont="1" applyBorder="1" applyAlignment="1">
      <alignment horizontal="center" vertical="center" wrapText="1"/>
    </xf>
    <xf numFmtId="0" fontId="23" fillId="0" borderId="21" xfId="0" applyFont="1" applyBorder="1" applyAlignment="1">
      <alignment horizontal="center" vertical="center" wrapText="1"/>
    </xf>
    <xf numFmtId="0" fontId="21" fillId="0" borderId="0" xfId="0" applyFont="1" applyAlignment="1">
      <alignment horizontal="center" vertical="center"/>
    </xf>
    <xf numFmtId="0" fontId="25" fillId="0" borderId="0" xfId="0" applyFont="1" applyAlignment="1">
      <alignment horizontal="center" vertical="center"/>
    </xf>
    <xf numFmtId="2" fontId="0" fillId="0" borderId="5" xfId="0" applyNumberFormat="1" applyBorder="1" applyAlignment="1">
      <alignment horizontal="center" vertical="center"/>
    </xf>
    <xf numFmtId="170" fontId="21" fillId="0" borderId="8" xfId="0" applyNumberFormat="1" applyFont="1" applyBorder="1" applyAlignment="1">
      <alignment horizontal="center" vertical="center" wrapText="1"/>
    </xf>
    <xf numFmtId="0" fontId="20" fillId="0" borderId="0" xfId="0" applyFont="1" applyAlignment="1">
      <alignment horizontal="center" vertical="center"/>
    </xf>
    <xf numFmtId="3" fontId="21" fillId="0" borderId="5" xfId="0" applyNumberFormat="1" applyFont="1" applyBorder="1" applyAlignment="1">
      <alignment horizontal="center" vertical="center"/>
    </xf>
    <xf numFmtId="3" fontId="21" fillId="0" borderId="5" xfId="0" applyNumberFormat="1" applyFont="1" applyBorder="1" applyAlignment="1">
      <alignment horizontal="center" vertical="center" wrapText="1"/>
    </xf>
    <xf numFmtId="0" fontId="21" fillId="0" borderId="24" xfId="0" applyFont="1" applyBorder="1" applyAlignment="1">
      <alignment horizontal="center" vertical="center" wrapText="1"/>
    </xf>
    <xf numFmtId="0" fontId="26" fillId="0" borderId="19" xfId="0" applyFont="1" applyBorder="1" applyAlignment="1">
      <alignment horizontal="center" vertical="center"/>
    </xf>
    <xf numFmtId="0" fontId="27" fillId="0" borderId="19" xfId="0" applyFont="1" applyBorder="1" applyAlignment="1">
      <alignment horizontal="center" vertical="center"/>
    </xf>
    <xf numFmtId="0" fontId="28" fillId="0" borderId="19" xfId="0" applyFont="1" applyBorder="1" applyAlignment="1">
      <alignment horizontal="center" vertical="center"/>
    </xf>
    <xf numFmtId="0" fontId="25" fillId="0" borderId="19" xfId="0" applyFont="1" applyBorder="1" applyAlignment="1">
      <alignment horizontal="center" vertical="center"/>
    </xf>
    <xf numFmtId="0" fontId="20" fillId="0" borderId="22" xfId="0" applyFont="1" applyBorder="1" applyAlignment="1">
      <alignment horizontal="center" vertical="center"/>
    </xf>
    <xf numFmtId="0" fontId="21" fillId="0" borderId="27" xfId="0" applyFont="1" applyBorder="1" applyAlignment="1">
      <alignment horizontal="center" vertical="center" wrapText="1"/>
    </xf>
    <xf numFmtId="42" fontId="21" fillId="0" borderId="22" xfId="11" applyFont="1" applyFill="1" applyBorder="1" applyAlignment="1">
      <alignment horizontal="center" vertical="center"/>
    </xf>
    <xf numFmtId="169" fontId="21" fillId="0" borderId="22" xfId="0" applyNumberFormat="1" applyFont="1" applyBorder="1" applyAlignment="1">
      <alignment horizontal="center" vertical="center"/>
    </xf>
    <xf numFmtId="0" fontId="20" fillId="0" borderId="24" xfId="0" applyFont="1" applyBorder="1" applyAlignment="1">
      <alignment horizontal="center" vertical="center"/>
    </xf>
    <xf numFmtId="42" fontId="21" fillId="0" borderId="5" xfId="11" applyFont="1" applyFill="1" applyBorder="1" applyAlignment="1">
      <alignment horizontal="center" vertical="center"/>
    </xf>
    <xf numFmtId="0" fontId="20" fillId="0" borderId="25" xfId="0" applyFont="1" applyBorder="1" applyAlignment="1">
      <alignment horizontal="center" vertical="center"/>
    </xf>
    <xf numFmtId="0" fontId="21" fillId="0" borderId="28" xfId="0" applyFont="1" applyBorder="1" applyAlignment="1">
      <alignment horizontal="center" vertical="center"/>
    </xf>
    <xf numFmtId="0" fontId="21" fillId="0" borderId="4" xfId="0" applyFont="1" applyBorder="1" applyAlignment="1">
      <alignment horizontal="center" vertical="center" wrapText="1"/>
    </xf>
    <xf numFmtId="0" fontId="21" fillId="0" borderId="29" xfId="0" applyFont="1" applyBorder="1" applyAlignment="1">
      <alignment horizontal="center" vertical="center" wrapText="1"/>
    </xf>
    <xf numFmtId="14" fontId="21" fillId="0" borderId="4" xfId="0" applyNumberFormat="1" applyFont="1" applyBorder="1" applyAlignment="1">
      <alignment horizontal="center" vertical="center"/>
    </xf>
    <xf numFmtId="0" fontId="22" fillId="0" borderId="4" xfId="0" applyFont="1" applyBorder="1" applyAlignment="1">
      <alignment horizontal="center" vertical="top" wrapText="1"/>
    </xf>
    <xf numFmtId="0" fontId="21" fillId="0" borderId="4" xfId="0" applyFont="1" applyBorder="1" applyAlignment="1">
      <alignment horizontal="center" vertical="center"/>
    </xf>
    <xf numFmtId="0" fontId="0" fillId="0" borderId="4" xfId="0" applyBorder="1" applyAlignment="1">
      <alignment vertical="top" wrapText="1"/>
    </xf>
    <xf numFmtId="0" fontId="0" fillId="0" borderId="4" xfId="0" applyBorder="1" applyAlignment="1">
      <alignment horizontal="center" vertical="center" wrapText="1"/>
    </xf>
    <xf numFmtId="42" fontId="21" fillId="0" borderId="4" xfId="11" applyFont="1" applyFill="1" applyBorder="1" applyAlignment="1">
      <alignment horizontal="center" vertical="center"/>
    </xf>
    <xf numFmtId="14" fontId="21" fillId="0" borderId="30" xfId="0" applyNumberFormat="1" applyFont="1" applyBorder="1" applyAlignment="1">
      <alignment horizontal="center" vertical="center" wrapText="1"/>
    </xf>
    <xf numFmtId="0" fontId="21" fillId="0" borderId="31" xfId="0" applyFont="1" applyBorder="1" applyAlignment="1">
      <alignment horizontal="center" vertical="center" wrapText="1"/>
    </xf>
    <xf numFmtId="0" fontId="21" fillId="0" borderId="31" xfId="0" applyFont="1" applyBorder="1" applyAlignment="1">
      <alignment horizontal="center" vertical="center"/>
    </xf>
    <xf numFmtId="0" fontId="21" fillId="0" borderId="11" xfId="0" applyFont="1" applyBorder="1" applyAlignment="1">
      <alignment horizontal="center" vertical="center"/>
    </xf>
    <xf numFmtId="14" fontId="21" fillId="0" borderId="4" xfId="0" applyNumberFormat="1" applyFont="1" applyBorder="1" applyAlignment="1">
      <alignment horizontal="center" vertical="center" wrapText="1"/>
    </xf>
    <xf numFmtId="2" fontId="21" fillId="0" borderId="4" xfId="0" applyNumberFormat="1" applyFont="1" applyBorder="1" applyAlignment="1">
      <alignment horizontal="center" vertical="center" wrapText="1"/>
    </xf>
    <xf numFmtId="44" fontId="21" fillId="0" borderId="4" xfId="1" applyFont="1" applyFill="1" applyBorder="1" applyAlignment="1">
      <alignment horizontal="center" vertical="center" wrapText="1"/>
    </xf>
    <xf numFmtId="0" fontId="0" fillId="0" borderId="31" xfId="0" applyBorder="1" applyAlignment="1">
      <alignment vertical="top" wrapText="1"/>
    </xf>
    <xf numFmtId="0" fontId="20" fillId="0" borderId="5" xfId="0" applyFont="1" applyBorder="1" applyAlignment="1">
      <alignment horizontal="center" vertical="center"/>
    </xf>
    <xf numFmtId="14" fontId="23" fillId="0" borderId="5" xfId="0" applyNumberFormat="1" applyFont="1" applyBorder="1" applyAlignment="1">
      <alignment horizontal="center" vertical="center"/>
    </xf>
    <xf numFmtId="42" fontId="21" fillId="0" borderId="5" xfId="11" applyFont="1" applyFill="1" applyBorder="1" applyAlignment="1">
      <alignment horizontal="center" vertical="center" wrapText="1"/>
    </xf>
    <xf numFmtId="0" fontId="20" fillId="0" borderId="4" xfId="0" applyFont="1" applyBorder="1" applyAlignment="1">
      <alignment horizontal="center" vertical="center"/>
    </xf>
    <xf numFmtId="14" fontId="23" fillId="0" borderId="4" xfId="0" applyNumberFormat="1" applyFont="1" applyBorder="1" applyAlignment="1">
      <alignment horizontal="center" vertical="center"/>
    </xf>
    <xf numFmtId="1" fontId="21" fillId="0" borderId="4" xfId="0" applyNumberFormat="1" applyFont="1" applyBorder="1" applyAlignment="1">
      <alignment horizontal="center" vertical="center"/>
    </xf>
    <xf numFmtId="42" fontId="21" fillId="0" borderId="4" xfId="11" applyFont="1" applyFill="1" applyBorder="1" applyAlignment="1">
      <alignment horizontal="center" vertical="center" wrapText="1"/>
    </xf>
    <xf numFmtId="170" fontId="21" fillId="0" borderId="4" xfId="0" applyNumberFormat="1" applyFont="1" applyBorder="1" applyAlignment="1">
      <alignment horizontal="center" vertical="center" wrapText="1"/>
    </xf>
    <xf numFmtId="0" fontId="2" fillId="0" borderId="5" xfId="2" applyBorder="1" applyAlignment="1">
      <alignment vertical="top" wrapText="1"/>
    </xf>
    <xf numFmtId="0" fontId="0" fillId="0" borderId="28" xfId="0" applyBorder="1" applyAlignment="1">
      <alignment horizontal="center" vertical="center" wrapText="1"/>
    </xf>
    <xf numFmtId="0" fontId="21" fillId="0" borderId="6" xfId="0" applyFont="1" applyBorder="1" applyAlignment="1">
      <alignment horizontal="center" vertical="center" wrapText="1"/>
    </xf>
    <xf numFmtId="14" fontId="21" fillId="0" borderId="6" xfId="0" applyNumberFormat="1" applyFont="1" applyBorder="1" applyAlignment="1">
      <alignment horizontal="center" vertical="center"/>
    </xf>
    <xf numFmtId="0" fontId="0" fillId="0" borderId="6" xfId="0" applyBorder="1" applyAlignment="1">
      <alignment vertical="top" wrapText="1"/>
    </xf>
    <xf numFmtId="0" fontId="0" fillId="0" borderId="6" xfId="0" applyBorder="1" applyAlignment="1">
      <alignment horizontal="center" vertical="center" wrapText="1"/>
    </xf>
    <xf numFmtId="42" fontId="21" fillId="0" borderId="6" xfId="11" applyFont="1" applyFill="1" applyBorder="1" applyAlignment="1">
      <alignment horizontal="center" vertical="center"/>
    </xf>
    <xf numFmtId="42" fontId="0" fillId="0" borderId="0" xfId="0" applyNumberFormat="1" applyAlignment="1">
      <alignment horizontal="center" vertical="center" wrapText="1"/>
    </xf>
    <xf numFmtId="0" fontId="21" fillId="8" borderId="5" xfId="0" applyFont="1" applyFill="1" applyBorder="1" applyAlignment="1">
      <alignment horizontal="center" vertical="center" wrapText="1"/>
    </xf>
    <xf numFmtId="0" fontId="0" fillId="0" borderId="0" xfId="0" applyAlignment="1">
      <alignment horizontal="center" vertical="center" wrapText="1"/>
    </xf>
    <xf numFmtId="170" fontId="19" fillId="4" borderId="6" xfId="0" applyNumberFormat="1" applyFont="1" applyFill="1" applyBorder="1" applyAlignment="1">
      <alignment vertical="center"/>
    </xf>
    <xf numFmtId="14" fontId="23" fillId="0" borderId="29" xfId="0" applyNumberFormat="1" applyFont="1" applyBorder="1" applyAlignment="1">
      <alignment horizontal="center" vertical="center"/>
    </xf>
    <xf numFmtId="0" fontId="19" fillId="0" borderId="0" xfId="0" applyFont="1"/>
    <xf numFmtId="170" fontId="19" fillId="4" borderId="6" xfId="0" applyNumberFormat="1" applyFont="1" applyFill="1" applyBorder="1"/>
    <xf numFmtId="170" fontId="19" fillId="4" borderId="32" xfId="0" applyNumberFormat="1" applyFont="1" applyFill="1" applyBorder="1"/>
    <xf numFmtId="14" fontId="21" fillId="0" borderId="0" xfId="0" applyNumberFormat="1" applyFont="1" applyAlignment="1">
      <alignment horizontal="center" vertical="center"/>
    </xf>
    <xf numFmtId="0" fontId="0" fillId="0" borderId="0" xfId="0" applyAlignment="1">
      <alignment vertical="top"/>
    </xf>
    <xf numFmtId="0" fontId="0" fillId="0" borderId="0" xfId="0" applyAlignment="1">
      <alignment vertical="top" wrapText="1"/>
    </xf>
    <xf numFmtId="170" fontId="0" fillId="0" borderId="0" xfId="0" applyNumberFormat="1" applyAlignment="1">
      <alignment vertical="top"/>
    </xf>
    <xf numFmtId="0" fontId="22" fillId="0" borderId="0" xfId="0" applyFont="1" applyAlignment="1">
      <alignment horizontal="center" vertical="center" wrapText="1"/>
    </xf>
    <xf numFmtId="0" fontId="0" fillId="0" borderId="0" xfId="0" applyAlignment="1">
      <alignment horizontal="center" vertical="center"/>
    </xf>
    <xf numFmtId="0" fontId="18" fillId="0" borderId="0" xfId="0" applyFont="1"/>
    <xf numFmtId="0" fontId="18" fillId="0" borderId="0" xfId="0" applyFont="1" applyAlignment="1">
      <alignment horizontal="left" vertical="top" wrapText="1"/>
    </xf>
    <xf numFmtId="44" fontId="18" fillId="0" borderId="0" xfId="0" applyNumberFormat="1" applyFont="1" applyAlignment="1">
      <alignment horizontal="center" vertical="center" wrapText="1"/>
    </xf>
    <xf numFmtId="44" fontId="18" fillId="0" borderId="0" xfId="1" applyFont="1"/>
    <xf numFmtId="0" fontId="18" fillId="0" borderId="0" xfId="0" applyFont="1" applyAlignment="1">
      <alignment horizontal="left" vertical="center" wrapText="1"/>
    </xf>
    <xf numFmtId="0" fontId="18" fillId="0" borderId="0" xfId="0" applyFont="1" applyAlignment="1">
      <alignment horizontal="left" vertical="center" wrapText="1" indent="1"/>
    </xf>
    <xf numFmtId="0" fontId="18" fillId="0" borderId="0" xfId="0" applyFont="1" applyAlignment="1">
      <alignment horizontal="center" vertical="center" wrapText="1"/>
    </xf>
    <xf numFmtId="0" fontId="0" fillId="0" borderId="0" xfId="0" applyAlignment="1">
      <alignment horizontal="center" vertical="center" indent="1"/>
    </xf>
    <xf numFmtId="0" fontId="22" fillId="0" borderId="0" xfId="0" pivotButton="1" applyFont="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31" fillId="0" borderId="0" xfId="0" applyFont="1"/>
    <xf numFmtId="0" fontId="30" fillId="0" borderId="0" xfId="0" applyFont="1" applyAlignment="1">
      <alignment vertical="center" wrapText="1"/>
    </xf>
    <xf numFmtId="0" fontId="31" fillId="0" borderId="0" xfId="0" applyFont="1" applyAlignment="1">
      <alignment wrapText="1"/>
    </xf>
    <xf numFmtId="0" fontId="34" fillId="0" borderId="5" xfId="2" applyFont="1" applyFill="1" applyBorder="1" applyAlignment="1">
      <alignment vertical="center" wrapText="1"/>
    </xf>
    <xf numFmtId="0" fontId="34" fillId="0" borderId="6" xfId="2" applyFont="1" applyFill="1" applyBorder="1" applyAlignment="1">
      <alignment vertical="center" wrapText="1"/>
    </xf>
    <xf numFmtId="44" fontId="33" fillId="0" borderId="5" xfId="1" applyFont="1" applyFill="1" applyBorder="1" applyAlignment="1">
      <alignment horizontal="center" vertical="center"/>
    </xf>
    <xf numFmtId="0" fontId="35" fillId="0" borderId="10" xfId="2" applyFont="1" applyFill="1" applyBorder="1" applyAlignment="1">
      <alignment vertical="center" wrapText="1"/>
    </xf>
    <xf numFmtId="0" fontId="35" fillId="0" borderId="5" xfId="2" applyFont="1" applyFill="1" applyBorder="1" applyAlignment="1">
      <alignment vertical="top" wrapText="1"/>
    </xf>
    <xf numFmtId="0" fontId="35" fillId="0" borderId="6" xfId="2" applyFont="1" applyFill="1" applyBorder="1" applyAlignment="1">
      <alignment vertical="center" wrapText="1"/>
    </xf>
    <xf numFmtId="0" fontId="31" fillId="0" borderId="5" xfId="0" applyFont="1" applyBorder="1" applyAlignment="1">
      <alignment wrapText="1"/>
    </xf>
    <xf numFmtId="0" fontId="36" fillId="3" borderId="5"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36" fillId="0" borderId="5" xfId="0" applyFont="1" applyBorder="1" applyAlignment="1">
      <alignment horizontal="center" vertical="center" wrapText="1"/>
    </xf>
    <xf numFmtId="0" fontId="37" fillId="0" borderId="5" xfId="0" applyFont="1" applyBorder="1" applyAlignment="1">
      <alignment horizontal="center" vertical="center" wrapText="1"/>
    </xf>
    <xf numFmtId="0" fontId="37" fillId="3" borderId="5" xfId="0" applyFont="1" applyFill="1" applyBorder="1" applyAlignment="1">
      <alignment horizontal="center" vertical="top" wrapText="1"/>
    </xf>
    <xf numFmtId="44" fontId="37" fillId="0" borderId="5" xfId="0" applyNumberFormat="1" applyFont="1" applyBorder="1" applyAlignment="1">
      <alignment horizontal="center" vertical="center" wrapText="1"/>
    </xf>
    <xf numFmtId="0" fontId="37" fillId="0" borderId="5" xfId="0" applyFont="1" applyBorder="1" applyAlignment="1">
      <alignment vertical="center" wrapText="1"/>
    </xf>
    <xf numFmtId="1" fontId="30" fillId="0" borderId="5" xfId="0" applyNumberFormat="1" applyFont="1" applyBorder="1" applyAlignment="1">
      <alignment horizontal="center" vertical="center"/>
    </xf>
    <xf numFmtId="0" fontId="35" fillId="0" borderId="5" xfId="2" applyFont="1" applyBorder="1" applyAlignment="1">
      <alignment wrapText="1"/>
    </xf>
    <xf numFmtId="0" fontId="36" fillId="0" borderId="6"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9" xfId="0" applyFont="1" applyBorder="1" applyAlignment="1">
      <alignment horizontal="center" vertical="center" wrapText="1"/>
    </xf>
    <xf numFmtId="0" fontId="36" fillId="2" borderId="12" xfId="0" applyFont="1" applyFill="1" applyBorder="1" applyAlignment="1">
      <alignment horizontal="center" vertical="top" wrapText="1"/>
    </xf>
    <xf numFmtId="167" fontId="38" fillId="0" borderId="12" xfId="0" applyNumberFormat="1" applyFont="1" applyBorder="1" applyAlignment="1">
      <alignment horizontal="center" vertical="center"/>
    </xf>
    <xf numFmtId="164" fontId="38" fillId="0" borderId="10" xfId="0" applyNumberFormat="1" applyFont="1" applyBorder="1" applyAlignment="1">
      <alignment horizontal="center" vertical="center"/>
    </xf>
    <xf numFmtId="0" fontId="37" fillId="0" borderId="5" xfId="0" applyFont="1" applyBorder="1" applyAlignment="1">
      <alignment horizontal="center" vertical="top" wrapText="1"/>
    </xf>
    <xf numFmtId="0" fontId="37" fillId="3" borderId="5" xfId="0" applyFont="1" applyFill="1" applyBorder="1" applyAlignment="1">
      <alignment vertical="center" wrapText="1"/>
    </xf>
    <xf numFmtId="0" fontId="31" fillId="0" borderId="5" xfId="0" applyFont="1" applyBorder="1"/>
    <xf numFmtId="0" fontId="36" fillId="2" borderId="6" xfId="0" applyFont="1" applyFill="1" applyBorder="1" applyAlignment="1">
      <alignment horizontal="center" vertical="center" wrapText="1"/>
    </xf>
    <xf numFmtId="164" fontId="38" fillId="0" borderId="5" xfId="0" applyNumberFormat="1" applyFont="1" applyBorder="1" applyAlignment="1">
      <alignment horizontal="center" vertical="center"/>
    </xf>
    <xf numFmtId="0" fontId="36" fillId="0" borderId="0" xfId="0" applyFont="1" applyAlignment="1">
      <alignment horizontal="center" vertical="center" wrapText="1"/>
    </xf>
    <xf numFmtId="0" fontId="37" fillId="0" borderId="0" xfId="0" applyFont="1" applyAlignment="1">
      <alignment horizontal="center" vertical="center" wrapText="1"/>
    </xf>
    <xf numFmtId="167" fontId="38" fillId="0" borderId="0" xfId="0" applyNumberFormat="1" applyFont="1" applyAlignment="1">
      <alignment horizontal="center" vertical="center"/>
    </xf>
    <xf numFmtId="164" fontId="38" fillId="0" borderId="0" xfId="0" applyNumberFormat="1" applyFont="1" applyAlignment="1">
      <alignment horizontal="center" vertical="center"/>
    </xf>
    <xf numFmtId="0" fontId="37" fillId="0" borderId="0" xfId="0" applyFont="1" applyAlignment="1">
      <alignment horizontal="center" vertical="top" wrapText="1"/>
    </xf>
    <xf numFmtId="0" fontId="37" fillId="0" borderId="0" xfId="0" applyFont="1" applyAlignment="1">
      <alignment vertical="center" wrapText="1"/>
    </xf>
    <xf numFmtId="0" fontId="37" fillId="3" borderId="0" xfId="0" applyFont="1" applyFill="1" applyAlignment="1">
      <alignment vertical="center" wrapText="1"/>
    </xf>
    <xf numFmtId="0" fontId="39" fillId="9" borderId="24" xfId="0" applyFont="1" applyFill="1" applyBorder="1" applyAlignment="1">
      <alignment horizontal="center" vertical="center"/>
    </xf>
    <xf numFmtId="0" fontId="39" fillId="9" borderId="19" xfId="0" applyFont="1" applyFill="1" applyBorder="1" applyAlignment="1">
      <alignment horizontal="center" vertical="top"/>
    </xf>
    <xf numFmtId="0" fontId="39" fillId="9" borderId="19" xfId="0" applyFont="1" applyFill="1" applyBorder="1" applyAlignment="1">
      <alignment horizontal="center" vertical="center" wrapText="1"/>
    </xf>
    <xf numFmtId="0" fontId="39" fillId="3" borderId="22" xfId="0" applyFont="1" applyFill="1" applyBorder="1" applyAlignment="1">
      <alignment horizontal="center" vertical="center"/>
    </xf>
    <xf numFmtId="0" fontId="39" fillId="3" borderId="19" xfId="0" applyFont="1" applyFill="1" applyBorder="1" applyAlignment="1">
      <alignment horizontal="left" vertical="center" wrapText="1"/>
    </xf>
    <xf numFmtId="0" fontId="39" fillId="3" borderId="19" xfId="0" applyFont="1" applyFill="1" applyBorder="1" applyAlignment="1">
      <alignment horizontal="center" vertical="center"/>
    </xf>
    <xf numFmtId="171" fontId="41" fillId="0" borderId="19" xfId="0" applyNumberFormat="1" applyFont="1" applyBorder="1" applyAlignment="1">
      <alignment vertical="top"/>
    </xf>
    <xf numFmtId="0" fontId="39" fillId="0" borderId="19" xfId="0" applyFont="1" applyBorder="1" applyAlignment="1">
      <alignment horizontal="center" vertical="center"/>
    </xf>
    <xf numFmtId="0" fontId="39" fillId="0" borderId="22" xfId="0" applyFont="1" applyBorder="1" applyAlignment="1">
      <alignment horizontal="center" vertical="center"/>
    </xf>
    <xf numFmtId="0" fontId="39" fillId="3" borderId="23" xfId="0" applyFont="1" applyFill="1" applyBorder="1" applyAlignment="1">
      <alignment horizontal="left" vertical="center" wrapText="1"/>
    </xf>
    <xf numFmtId="0" fontId="39" fillId="3" borderId="26" xfId="0" applyFont="1" applyFill="1" applyBorder="1" applyAlignment="1">
      <alignment horizontal="left" vertical="center" wrapText="1"/>
    </xf>
    <xf numFmtId="171" fontId="41" fillId="0" borderId="22" xfId="0" applyNumberFormat="1" applyFont="1" applyBorder="1" applyAlignment="1">
      <alignment vertical="top"/>
    </xf>
    <xf numFmtId="0" fontId="39" fillId="3" borderId="33" xfId="0" applyFont="1" applyFill="1" applyBorder="1" applyAlignment="1">
      <alignment horizontal="left" vertical="center" wrapText="1"/>
    </xf>
    <xf numFmtId="0" fontId="39" fillId="3" borderId="25" xfId="0" applyFont="1" applyFill="1" applyBorder="1" applyAlignment="1">
      <alignment horizontal="center" vertical="center"/>
    </xf>
    <xf numFmtId="171" fontId="41" fillId="0" borderId="5" xfId="0" applyNumberFormat="1" applyFont="1" applyBorder="1" applyAlignment="1">
      <alignment vertical="top"/>
    </xf>
    <xf numFmtId="0" fontId="41" fillId="3" borderId="0" xfId="0" applyFont="1" applyFill="1"/>
    <xf numFmtId="0" fontId="39" fillId="3" borderId="25" xfId="0" applyFont="1" applyFill="1" applyBorder="1" applyAlignment="1">
      <alignment horizontal="left" vertical="center" wrapText="1"/>
    </xf>
    <xf numFmtId="0" fontId="39" fillId="3" borderId="5" xfId="0" applyFont="1" applyFill="1" applyBorder="1" applyAlignment="1">
      <alignment horizontal="center" vertical="center"/>
    </xf>
    <xf numFmtId="0" fontId="39" fillId="0" borderId="5" xfId="0" applyFont="1" applyBorder="1" applyAlignment="1">
      <alignment horizontal="center" vertical="center"/>
    </xf>
    <xf numFmtId="0" fontId="39" fillId="0" borderId="30" xfId="0" applyFont="1" applyBorder="1" applyAlignment="1">
      <alignment horizontal="center" vertical="center"/>
    </xf>
    <xf numFmtId="0" fontId="31" fillId="3" borderId="0" xfId="0" applyFont="1" applyFill="1"/>
    <xf numFmtId="164" fontId="38" fillId="2" borderId="35" xfId="0" applyNumberFormat="1" applyFont="1" applyFill="1" applyBorder="1" applyAlignment="1">
      <alignment horizontal="center" vertical="center"/>
    </xf>
    <xf numFmtId="164" fontId="38" fillId="2" borderId="36" xfId="0" applyNumberFormat="1" applyFont="1" applyFill="1" applyBorder="1" applyAlignment="1">
      <alignment horizontal="center" vertical="center"/>
    </xf>
    <xf numFmtId="0" fontId="39" fillId="0" borderId="0" xfId="0" applyFont="1" applyAlignment="1">
      <alignment horizontal="center" vertical="center"/>
    </xf>
    <xf numFmtId="172" fontId="38" fillId="2" borderId="37" xfId="0" applyNumberFormat="1" applyFont="1" applyFill="1" applyBorder="1" applyAlignment="1">
      <alignment horizontal="center" vertical="center"/>
    </xf>
    <xf numFmtId="10" fontId="38" fillId="2" borderId="36" xfId="12" applyNumberFormat="1" applyFont="1" applyFill="1" applyBorder="1" applyAlignment="1">
      <alignment horizontal="center" vertical="center"/>
    </xf>
    <xf numFmtId="0" fontId="39" fillId="9" borderId="24" xfId="0" applyFont="1" applyFill="1" applyBorder="1" applyAlignment="1">
      <alignment horizontal="center" vertical="top"/>
    </xf>
    <xf numFmtId="0" fontId="39" fillId="9" borderId="19" xfId="0" applyFont="1" applyFill="1" applyBorder="1" applyAlignment="1">
      <alignment horizontal="center" vertical="center"/>
    </xf>
    <xf numFmtId="0" fontId="39" fillId="9" borderId="5" xfId="0" applyFont="1" applyFill="1" applyBorder="1" applyAlignment="1">
      <alignment horizontal="center" vertical="center"/>
    </xf>
    <xf numFmtId="0" fontId="39" fillId="0" borderId="19" xfId="0" applyFont="1" applyBorder="1" applyAlignment="1">
      <alignment horizontal="center" vertical="center" wrapText="1"/>
    </xf>
    <xf numFmtId="0" fontId="41" fillId="0" borderId="19" xfId="0" applyFont="1" applyBorder="1" applyAlignment="1">
      <alignment horizontal="center" vertical="center"/>
    </xf>
    <xf numFmtId="0" fontId="41" fillId="0" borderId="19" xfId="0" applyFont="1" applyBorder="1" applyAlignment="1">
      <alignment horizontal="center" vertical="center" wrapText="1"/>
    </xf>
    <xf numFmtId="171" fontId="39" fillId="0" borderId="19" xfId="0" applyNumberFormat="1" applyFont="1" applyBorder="1" applyAlignment="1">
      <alignment vertical="top"/>
    </xf>
    <xf numFmtId="171" fontId="39" fillId="0" borderId="19" xfId="0" applyNumberFormat="1" applyFont="1" applyBorder="1" applyAlignment="1">
      <alignment vertical="center"/>
    </xf>
    <xf numFmtId="0" fontId="31" fillId="0" borderId="5" xfId="0" applyFont="1" applyBorder="1" applyAlignment="1">
      <alignment horizontal="center" vertical="center" wrapText="1"/>
    </xf>
    <xf numFmtId="0" fontId="41" fillId="0" borderId="19" xfId="0" applyFont="1" applyBorder="1" applyAlignment="1">
      <alignment horizontal="left" vertical="center"/>
    </xf>
    <xf numFmtId="0" fontId="41" fillId="0" borderId="22" xfId="0" applyFont="1" applyBorder="1" applyAlignment="1">
      <alignment vertical="center"/>
    </xf>
    <xf numFmtId="0" fontId="41" fillId="0" borderId="5" xfId="0" applyFont="1" applyBorder="1" applyAlignment="1">
      <alignment vertical="center"/>
    </xf>
    <xf numFmtId="171" fontId="39" fillId="0" borderId="23" xfId="0" applyNumberFormat="1" applyFont="1" applyBorder="1" applyAlignment="1">
      <alignment vertical="top"/>
    </xf>
    <xf numFmtId="0" fontId="41" fillId="0" borderId="21" xfId="0" applyFont="1" applyBorder="1" applyAlignment="1">
      <alignment vertical="center"/>
    </xf>
    <xf numFmtId="0" fontId="41" fillId="0" borderId="19" xfId="0" applyFont="1" applyBorder="1" applyAlignment="1">
      <alignment vertical="center"/>
    </xf>
    <xf numFmtId="0" fontId="41" fillId="0" borderId="21" xfId="0" applyFont="1" applyBorder="1" applyAlignment="1">
      <alignment horizontal="left" vertical="center"/>
    </xf>
    <xf numFmtId="164" fontId="38" fillId="2" borderId="19" xfId="0" applyNumberFormat="1" applyFont="1" applyFill="1" applyBorder="1" applyAlignment="1">
      <alignment horizontal="center" vertical="top"/>
    </xf>
    <xf numFmtId="164" fontId="38" fillId="2" borderId="19" xfId="0" applyNumberFormat="1" applyFont="1" applyFill="1" applyBorder="1" applyAlignment="1">
      <alignment horizontal="center" vertical="center"/>
    </xf>
    <xf numFmtId="43" fontId="31" fillId="0" borderId="0" xfId="0" applyNumberFormat="1" applyFont="1"/>
    <xf numFmtId="0" fontId="31" fillId="10" borderId="0" xfId="0" applyFont="1" applyFill="1"/>
    <xf numFmtId="44" fontId="43" fillId="0" borderId="5" xfId="1" applyFont="1" applyFill="1" applyBorder="1" applyAlignment="1">
      <alignment horizontal="center" vertical="center"/>
    </xf>
    <xf numFmtId="0" fontId="44" fillId="0" borderId="5" xfId="2" applyFont="1" applyFill="1" applyBorder="1" applyAlignment="1">
      <alignment vertical="center" wrapText="1"/>
    </xf>
    <xf numFmtId="0" fontId="45" fillId="0" borderId="0" xfId="0" applyFont="1"/>
    <xf numFmtId="44" fontId="33" fillId="0" borderId="4" xfId="1" applyFont="1"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xf numFmtId="0" fontId="39" fillId="9" borderId="24" xfId="0" applyFont="1" applyFill="1" applyBorder="1" applyAlignment="1">
      <alignment horizontal="center" vertical="center" wrapText="1"/>
    </xf>
    <xf numFmtId="0" fontId="40" fillId="0" borderId="26" xfId="0" applyFont="1" applyBorder="1"/>
    <xf numFmtId="0" fontId="40" fillId="0" borderId="23" xfId="0" applyFont="1" applyBorder="1"/>
    <xf numFmtId="0" fontId="39" fillId="9" borderId="24" xfId="0" applyFont="1" applyFill="1" applyBorder="1" applyAlignment="1">
      <alignment horizontal="center" vertical="center"/>
    </xf>
    <xf numFmtId="0" fontId="39" fillId="3" borderId="22" xfId="0" applyFont="1" applyFill="1" applyBorder="1" applyAlignment="1">
      <alignment horizontal="center" vertical="center"/>
    </xf>
    <xf numFmtId="0" fontId="40" fillId="3" borderId="29" xfId="0" applyFont="1" applyFill="1" applyBorder="1"/>
    <xf numFmtId="1" fontId="39" fillId="3" borderId="22" xfId="0" applyNumberFormat="1" applyFont="1" applyFill="1" applyBorder="1" applyAlignment="1">
      <alignment horizontal="center" vertical="center"/>
    </xf>
    <xf numFmtId="0" fontId="40" fillId="3" borderId="21" xfId="0" applyFont="1" applyFill="1" applyBorder="1"/>
    <xf numFmtId="0" fontId="39" fillId="0" borderId="22" xfId="0" applyFont="1" applyBorder="1" applyAlignment="1">
      <alignment horizontal="center" vertical="center"/>
    </xf>
    <xf numFmtId="0" fontId="39" fillId="0" borderId="21" xfId="0" applyFont="1" applyBorder="1" applyAlignment="1">
      <alignment horizontal="center" vertical="center"/>
    </xf>
    <xf numFmtId="0" fontId="41" fillId="0" borderId="22" xfId="0" applyFont="1" applyBorder="1" applyAlignment="1">
      <alignment horizontal="left" vertical="top" wrapText="1"/>
    </xf>
    <xf numFmtId="0" fontId="40" fillId="0" borderId="21" xfId="0" applyFont="1" applyBorder="1"/>
    <xf numFmtId="0" fontId="41" fillId="0" borderId="22" xfId="0" applyFont="1" applyBorder="1" applyAlignment="1">
      <alignment horizontal="center" vertical="center" wrapText="1"/>
    </xf>
    <xf numFmtId="0" fontId="40" fillId="0" borderId="29" xfId="0" applyFont="1" applyBorder="1"/>
    <xf numFmtId="0" fontId="39" fillId="3" borderId="4" xfId="0" applyFont="1" applyFill="1" applyBorder="1" applyAlignment="1">
      <alignment horizontal="center" vertical="center"/>
    </xf>
    <xf numFmtId="0" fontId="39" fillId="3" borderId="7" xfId="0" applyFont="1" applyFill="1" applyBorder="1" applyAlignment="1">
      <alignment horizontal="center" vertical="center"/>
    </xf>
    <xf numFmtId="0" fontId="39" fillId="3" borderId="6" xfId="0" applyFont="1" applyFill="1" applyBorder="1" applyAlignment="1">
      <alignment horizontal="center" vertical="center"/>
    </xf>
    <xf numFmtId="0" fontId="39" fillId="3" borderId="38" xfId="0" applyFont="1" applyFill="1" applyBorder="1" applyAlignment="1">
      <alignment horizontal="center" vertical="center"/>
    </xf>
    <xf numFmtId="0" fontId="40" fillId="3" borderId="34" xfId="0" applyFont="1" applyFill="1" applyBorder="1"/>
    <xf numFmtId="172" fontId="38" fillId="2" borderId="39" xfId="0" applyNumberFormat="1" applyFont="1" applyFill="1" applyBorder="1" applyAlignment="1">
      <alignment horizontal="center" vertical="top"/>
    </xf>
    <xf numFmtId="0" fontId="40" fillId="0" borderId="32" xfId="0" applyFont="1" applyBorder="1"/>
    <xf numFmtId="0" fontId="39" fillId="0" borderId="22" xfId="0" applyFont="1" applyBorder="1" applyAlignment="1">
      <alignment horizontal="center" vertical="center" wrapText="1"/>
    </xf>
    <xf numFmtId="171" fontId="39" fillId="0" borderId="22" xfId="0" applyNumberFormat="1" applyFont="1" applyBorder="1" applyAlignment="1">
      <alignment horizontal="center" vertical="center"/>
    </xf>
    <xf numFmtId="171" fontId="39" fillId="0" borderId="21" xfId="0" applyNumberFormat="1" applyFont="1" applyBorder="1" applyAlignment="1">
      <alignment horizontal="center" vertical="center"/>
    </xf>
    <xf numFmtId="171" fontId="39" fillId="0" borderId="29" xfId="0" applyNumberFormat="1" applyFont="1" applyBorder="1" applyAlignment="1">
      <alignment horizontal="center" vertical="center"/>
    </xf>
    <xf numFmtId="0" fontId="39" fillId="0" borderId="29" xfId="0" applyFont="1" applyBorder="1" applyAlignment="1">
      <alignment horizontal="center" vertical="center" wrapText="1"/>
    </xf>
    <xf numFmtId="0" fontId="39" fillId="0" borderId="21"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21" xfId="0" applyFont="1" applyBorder="1" applyAlignment="1">
      <alignment horizontal="center" vertical="center" wrapText="1"/>
    </xf>
    <xf numFmtId="0" fontId="41" fillId="0" borderId="22" xfId="0" applyFont="1" applyBorder="1" applyAlignment="1">
      <alignment horizontal="left" vertical="center" wrapText="1"/>
    </xf>
    <xf numFmtId="0" fontId="41" fillId="0" borderId="22" xfId="0" applyFont="1" applyBorder="1" applyAlignment="1">
      <alignment horizontal="left" vertical="center"/>
    </xf>
    <xf numFmtId="0" fontId="40" fillId="0" borderId="21" xfId="0" applyFont="1" applyBorder="1" applyAlignment="1">
      <alignment horizontal="left"/>
    </xf>
    <xf numFmtId="171" fontId="41" fillId="0" borderId="22" xfId="0" applyNumberFormat="1" applyFont="1" applyBorder="1" applyAlignment="1">
      <alignment horizontal="left" vertical="top" wrapText="1"/>
    </xf>
    <xf numFmtId="0" fontId="41" fillId="0" borderId="22" xfId="0" applyFont="1" applyBorder="1" applyAlignment="1">
      <alignment horizontal="center" vertical="center"/>
    </xf>
    <xf numFmtId="0" fontId="41" fillId="0" borderId="25" xfId="0" applyFont="1" applyBorder="1" applyAlignment="1">
      <alignment horizontal="left" vertical="top" wrapText="1"/>
    </xf>
    <xf numFmtId="0" fontId="40" fillId="0" borderId="38" xfId="0" applyFont="1" applyBorder="1"/>
    <xf numFmtId="0" fontId="40" fillId="0" borderId="34" xfId="0" applyFont="1" applyBorder="1"/>
    <xf numFmtId="0" fontId="3" fillId="0" borderId="0" xfId="0" applyFont="1" applyAlignment="1">
      <alignment horizontal="center" vertical="center" wrapText="1"/>
    </xf>
    <xf numFmtId="0" fontId="0" fillId="0" borderId="0" xfId="0"/>
    <xf numFmtId="0" fontId="5" fillId="2" borderId="6"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5" fillId="7" borderId="18" xfId="0" applyFont="1" applyFill="1" applyBorder="1" applyAlignment="1">
      <alignment horizontal="center" vertical="center" wrapText="1"/>
    </xf>
    <xf numFmtId="0" fontId="5" fillId="7" borderId="14" xfId="0" applyFont="1" applyFill="1" applyBorder="1" applyAlignment="1">
      <alignment horizontal="center" vertical="center" wrapText="1"/>
    </xf>
    <xf numFmtId="0" fontId="5" fillId="7" borderId="15" xfId="0" applyFont="1" applyFill="1" applyBorder="1" applyAlignment="1">
      <alignment horizontal="center" vertical="center" wrapText="1"/>
    </xf>
    <xf numFmtId="0" fontId="42" fillId="0" borderId="3" xfId="0" applyFont="1" applyFill="1" applyBorder="1" applyAlignment="1">
      <alignment horizontal="center" vertical="center" wrapText="1"/>
    </xf>
    <xf numFmtId="0" fontId="43" fillId="0" borderId="4" xfId="0" applyFont="1" applyFill="1" applyBorder="1" applyAlignment="1">
      <alignment horizontal="center" vertical="center" wrapText="1"/>
    </xf>
    <xf numFmtId="0" fontId="43" fillId="0" borderId="5" xfId="0" applyFont="1" applyFill="1" applyBorder="1" applyAlignment="1">
      <alignment horizontal="center" vertical="center" wrapText="1"/>
    </xf>
    <xf numFmtId="1" fontId="43" fillId="0" borderId="5" xfId="0" applyNumberFormat="1" applyFont="1" applyFill="1" applyBorder="1" applyAlignment="1">
      <alignment horizontal="center" vertical="center"/>
    </xf>
    <xf numFmtId="14" fontId="43" fillId="0" borderId="4" xfId="0" applyNumberFormat="1" applyFont="1" applyFill="1" applyBorder="1" applyAlignment="1">
      <alignment horizontal="center" vertical="center" wrapText="1"/>
    </xf>
    <xf numFmtId="164" fontId="43" fillId="0" borderId="5" xfId="0" applyNumberFormat="1" applyFont="1" applyFill="1" applyBorder="1" applyAlignment="1">
      <alignment horizontal="center" vertical="center"/>
    </xf>
    <xf numFmtId="0" fontId="32" fillId="0" borderId="3"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5" xfId="0" applyFont="1" applyFill="1" applyBorder="1" applyAlignment="1">
      <alignment horizontal="center" vertical="center" wrapText="1"/>
    </xf>
    <xf numFmtId="164" fontId="33" fillId="0" borderId="4" xfId="0" applyNumberFormat="1" applyFont="1" applyFill="1" applyBorder="1" applyAlignment="1">
      <alignment horizontal="center" vertical="center"/>
    </xf>
    <xf numFmtId="1" fontId="33" fillId="0" borderId="5" xfId="0" applyNumberFormat="1" applyFont="1" applyFill="1" applyBorder="1" applyAlignment="1">
      <alignment horizontal="center" vertical="center"/>
    </xf>
    <xf numFmtId="14" fontId="33" fillId="0" borderId="4" xfId="0" applyNumberFormat="1" applyFont="1" applyFill="1" applyBorder="1" applyAlignment="1">
      <alignment horizontal="center" vertical="center" wrapText="1"/>
    </xf>
    <xf numFmtId="0" fontId="32" fillId="0" borderId="4" xfId="0" applyFont="1" applyFill="1" applyBorder="1" applyAlignment="1">
      <alignment horizontal="center" vertical="center" wrapText="1"/>
    </xf>
    <xf numFmtId="0" fontId="33" fillId="0" borderId="11" xfId="0" applyFont="1" applyFill="1" applyBorder="1" applyAlignment="1">
      <alignment horizontal="center" vertical="center" wrapText="1"/>
    </xf>
    <xf numFmtId="1" fontId="33" fillId="0" borderId="4" xfId="0" applyNumberFormat="1" applyFont="1" applyFill="1" applyBorder="1" applyAlignment="1">
      <alignment horizontal="center" vertical="center"/>
    </xf>
    <xf numFmtId="0" fontId="32" fillId="0" borderId="7" xfId="0" applyFont="1" applyFill="1" applyBorder="1" applyAlignment="1">
      <alignment vertical="center" wrapText="1"/>
    </xf>
    <xf numFmtId="0" fontId="33" fillId="0" borderId="7" xfId="0" applyFont="1" applyFill="1" applyBorder="1" applyAlignment="1">
      <alignment horizontal="center" vertical="center" wrapText="1"/>
    </xf>
    <xf numFmtId="0" fontId="32" fillId="0" borderId="6" xfId="0" applyFont="1" applyFill="1" applyBorder="1" applyAlignment="1">
      <alignment vertical="center" wrapText="1"/>
    </xf>
    <xf numFmtId="0" fontId="33" fillId="0" borderId="6" xfId="0" applyFont="1" applyFill="1" applyBorder="1" applyAlignment="1">
      <alignment horizontal="center" vertical="center" wrapText="1"/>
    </xf>
    <xf numFmtId="0" fontId="32" fillId="0" borderId="6" xfId="0" applyFont="1" applyFill="1" applyBorder="1" applyAlignment="1">
      <alignment horizontal="center" vertical="center" wrapText="1"/>
    </xf>
    <xf numFmtId="164" fontId="33" fillId="0" borderId="6" xfId="0" applyNumberFormat="1" applyFont="1" applyFill="1" applyBorder="1" applyAlignment="1">
      <alignment horizontal="center" vertical="center"/>
    </xf>
    <xf numFmtId="0" fontId="32" fillId="0" borderId="7" xfId="0" applyFont="1" applyFill="1" applyBorder="1" applyAlignment="1">
      <alignment horizontal="center" vertical="center" wrapText="1"/>
    </xf>
    <xf numFmtId="1" fontId="33" fillId="0" borderId="6" xfId="0" applyNumberFormat="1" applyFont="1" applyFill="1" applyBorder="1" applyAlignment="1">
      <alignment horizontal="center" vertical="center"/>
    </xf>
    <xf numFmtId="0" fontId="32" fillId="0" borderId="4" xfId="0" applyFont="1" applyFill="1" applyBorder="1" applyAlignment="1">
      <alignment horizontal="center" vertical="center" wrapText="1"/>
    </xf>
    <xf numFmtId="0" fontId="32" fillId="0" borderId="6" xfId="0" applyFont="1" applyFill="1" applyBorder="1" applyAlignment="1">
      <alignment horizontal="center" vertical="center" wrapText="1"/>
    </xf>
    <xf numFmtId="164" fontId="33" fillId="0" borderId="5" xfId="0" applyNumberFormat="1" applyFont="1" applyFill="1" applyBorder="1" applyAlignment="1">
      <alignment horizontal="center" vertical="center"/>
    </xf>
    <xf numFmtId="14" fontId="33" fillId="0" borderId="5" xfId="0" applyNumberFormat="1" applyFont="1" applyFill="1" applyBorder="1" applyAlignment="1">
      <alignment horizontal="center" vertical="center" wrapText="1"/>
    </xf>
    <xf numFmtId="0" fontId="31" fillId="0" borderId="5" xfId="0" applyFont="1" applyFill="1" applyBorder="1" applyAlignment="1">
      <alignment wrapText="1"/>
    </xf>
    <xf numFmtId="1" fontId="33" fillId="0" borderId="5" xfId="0" applyNumberFormat="1" applyFont="1" applyFill="1" applyBorder="1" applyAlignment="1">
      <alignment horizontal="center" vertical="center" wrapText="1"/>
    </xf>
    <xf numFmtId="0" fontId="33" fillId="0" borderId="5" xfId="0" applyFont="1" applyFill="1" applyBorder="1" applyAlignment="1">
      <alignment horizontal="left" vertical="center" wrapText="1"/>
    </xf>
    <xf numFmtId="0" fontId="33" fillId="0" borderId="6" xfId="0" applyFont="1" applyFill="1" applyBorder="1" applyAlignment="1">
      <alignment vertical="center" wrapText="1"/>
    </xf>
    <xf numFmtId="0" fontId="32" fillId="11" borderId="1" xfId="0" applyFont="1" applyFill="1" applyBorder="1" applyAlignment="1" applyProtection="1">
      <alignment horizontal="center" vertical="center" wrapText="1"/>
      <protection locked="0"/>
    </xf>
    <xf numFmtId="0" fontId="32" fillId="11" borderId="2" xfId="0" applyFont="1" applyFill="1" applyBorder="1" applyAlignment="1" applyProtection="1">
      <alignment horizontal="center" vertical="center" wrapText="1"/>
      <protection locked="0"/>
    </xf>
    <xf numFmtId="164" fontId="32" fillId="11" borderId="2" xfId="0" applyNumberFormat="1" applyFont="1" applyFill="1" applyBorder="1" applyAlignment="1" applyProtection="1">
      <alignment horizontal="center" vertical="center" wrapText="1"/>
      <protection locked="0"/>
    </xf>
    <xf numFmtId="0" fontId="31" fillId="11" borderId="0" xfId="0" applyFont="1" applyFill="1" applyProtection="1">
      <protection locked="0"/>
    </xf>
  </cellXfs>
  <cellStyles count="13">
    <cellStyle name="BodyStyle" xfId="8" xr:uid="{E11DE3F7-41EC-4715-B948-F262322361A2}"/>
    <cellStyle name="HeaderStyle 2" xfId="4" xr:uid="{C34A8E74-D761-43D7-B23C-160CB4A93B1F}"/>
    <cellStyle name="Hipervínculo" xfId="2" builtinId="8"/>
    <cellStyle name="Hipervínculo 2" xfId="7" xr:uid="{25250A18-57BD-4FCA-84A6-0F05540D52A2}"/>
    <cellStyle name="Millares 2" xfId="9" xr:uid="{5960412F-2794-4B94-9BED-E5492E2FA0F5}"/>
    <cellStyle name="Millares 4 2 2 2 2 2" xfId="10" xr:uid="{FBE26A9C-07FB-47BE-8D5F-60D85D81BC6B}"/>
    <cellStyle name="Moneda" xfId="1" builtinId="4"/>
    <cellStyle name="Moneda [0] 2" xfId="11" xr:uid="{0CEC0E22-D678-44B6-BDCE-E27FABEF97F5}"/>
    <cellStyle name="Moneda 2" xfId="5" xr:uid="{2A836D21-ADD7-4352-B328-82A62B3BEF19}"/>
    <cellStyle name="Moneda 2 3" xfId="6" xr:uid="{8DA755CA-97AD-4922-90D8-2B34B170CEF5}"/>
    <cellStyle name="Normal" xfId="0" builtinId="0"/>
    <cellStyle name="Normal 2" xfId="3" xr:uid="{CC5939BD-06FA-4314-A534-045691314EFC}"/>
    <cellStyle name="Porcentaje" xfId="12" builtinId="5"/>
  </cellStyles>
  <dxfs count="84">
    <dxf>
      <numFmt numFmtId="173" formatCode="m/d/yyyy"/>
    </dxf>
    <dxf>
      <numFmt numFmtId="173" formatCode="m/d/yyyy"/>
    </dxf>
    <dxf>
      <font>
        <sz val="8"/>
      </font>
      <alignment horizontal="left" wrapText="1"/>
    </dxf>
    <dxf>
      <font>
        <sz val="8"/>
      </font>
      <alignment horizontal="left" wrapText="1"/>
    </dxf>
    <dxf>
      <font>
        <sz val="10"/>
      </font>
    </dxf>
    <dxf>
      <font>
        <sz val="10"/>
      </font>
    </dxf>
    <dxf>
      <font>
        <sz val="10"/>
      </font>
    </dxf>
    <dxf>
      <font>
        <sz val="10"/>
      </font>
    </dxf>
    <dxf>
      <font>
        <sz val="10"/>
      </font>
    </dxf>
    <dxf>
      <font>
        <sz val="10"/>
      </font>
    </dxf>
    <dxf>
      <alignment vertical="top"/>
    </dxf>
    <dxf>
      <alignment vertical="top"/>
    </dxf>
    <dxf>
      <alignment vertical="top"/>
    </dxf>
    <dxf>
      <alignment vertical="top"/>
    </dxf>
    <dxf>
      <alignment vertical="top"/>
    </dxf>
    <dxf>
      <alignment vertical="top"/>
    </dxf>
    <dxf>
      <alignment vertical="top"/>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center"/>
    </dxf>
    <dxf>
      <alignment horizontal="cent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horizontal="cent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0" indent="0"/>
    </dxf>
    <dxf>
      <alignment wrapText="0" indent="0"/>
    </dxf>
    <dxf>
      <alignment wrapText="0" indent="0"/>
    </dxf>
    <dxf>
      <alignment wrapText="0" indent="0"/>
    </dxf>
    <dxf>
      <alignment wrapText="0" indent="0"/>
    </dxf>
    <dxf>
      <alignment wrapText="0" indent="0"/>
    </dxf>
    <dxf>
      <alignment wrapText="0" indent="0"/>
    </dxf>
    <dxf>
      <alignment wrapText="0" indent="0"/>
    </dxf>
    <dxf>
      <alignment wrapText="0" indent="0"/>
    </dxf>
    <dxf>
      <alignment wrapText="0" indent="0"/>
    </dxf>
    <dxf>
      <alignment wrapText="0" indent="0"/>
    </dxf>
    <dxf>
      <alignment wrapText="0" indent="0"/>
    </dxf>
    <dxf>
      <alignment wrapText="0" indent="0"/>
    </dxf>
    <dxf>
      <alignment wrapText="1" indent="0"/>
    </dxf>
    <dxf>
      <numFmt numFmtId="34" formatCode="_-&quot;$&quot;\ * #,##0.00_-;\-&quot;$&quot;\ * #,##0.00_-;_-&quot;$&quot;\ *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38099</xdr:colOff>
      <xdr:row>0</xdr:row>
      <xdr:rowOff>0</xdr:rowOff>
    </xdr:from>
    <xdr:ext cx="12110358" cy="751114"/>
    <xdr:pic>
      <xdr:nvPicPr>
        <xdr:cNvPr id="2" name="image1.jpg">
          <a:extLst>
            <a:ext uri="{FF2B5EF4-FFF2-40B4-BE49-F238E27FC236}">
              <a16:creationId xmlns:a16="http://schemas.microsoft.com/office/drawing/2014/main" id="{F498DA3B-9777-4A27-8D10-1234138839C2}"/>
            </a:ext>
          </a:extLst>
        </xdr:cNvPr>
        <xdr:cNvPicPr preferRelativeResize="0"/>
      </xdr:nvPicPr>
      <xdr:blipFill>
        <a:blip xmlns:r="http://schemas.openxmlformats.org/officeDocument/2006/relationships" r:embed="rId1" cstate="print"/>
        <a:stretch>
          <a:fillRect/>
        </a:stretch>
      </xdr:blipFill>
      <xdr:spPr>
        <a:xfrm>
          <a:off x="38099" y="0"/>
          <a:ext cx="12110358" cy="751114"/>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21772</xdr:colOff>
      <xdr:row>0</xdr:row>
      <xdr:rowOff>65313</xdr:rowOff>
    </xdr:from>
    <xdr:ext cx="14458950" cy="1828800"/>
    <xdr:pic>
      <xdr:nvPicPr>
        <xdr:cNvPr id="2" name="image1.jpg">
          <a:extLst>
            <a:ext uri="{FF2B5EF4-FFF2-40B4-BE49-F238E27FC236}">
              <a16:creationId xmlns:a16="http://schemas.microsoft.com/office/drawing/2014/main" id="{328B02DD-16EC-4078-9790-2EBC130817FD}"/>
            </a:ext>
          </a:extLst>
        </xdr:cNvPr>
        <xdr:cNvPicPr preferRelativeResize="0"/>
      </xdr:nvPicPr>
      <xdr:blipFill>
        <a:blip xmlns:r="http://schemas.openxmlformats.org/officeDocument/2006/relationships" r:embed="rId1" cstate="print"/>
        <a:stretch>
          <a:fillRect/>
        </a:stretch>
      </xdr:blipFill>
      <xdr:spPr>
        <a:xfrm>
          <a:off x="21772" y="65313"/>
          <a:ext cx="14458950" cy="18288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38099</xdr:colOff>
      <xdr:row>0</xdr:row>
      <xdr:rowOff>0</xdr:rowOff>
    </xdr:from>
    <xdr:ext cx="12110358" cy="751114"/>
    <xdr:pic>
      <xdr:nvPicPr>
        <xdr:cNvPr id="2" name="image1.jpg">
          <a:extLst>
            <a:ext uri="{FF2B5EF4-FFF2-40B4-BE49-F238E27FC236}">
              <a16:creationId xmlns:a16="http://schemas.microsoft.com/office/drawing/2014/main" id="{8AB42EB1-BDC9-45FC-AD09-7008526B80F1}"/>
            </a:ext>
          </a:extLst>
        </xdr:cNvPr>
        <xdr:cNvPicPr preferRelativeResize="0"/>
      </xdr:nvPicPr>
      <xdr:blipFill>
        <a:blip xmlns:r="http://schemas.openxmlformats.org/officeDocument/2006/relationships" r:embed="rId1" cstate="print"/>
        <a:stretch>
          <a:fillRect/>
        </a:stretch>
      </xdr:blipFill>
      <xdr:spPr>
        <a:xfrm>
          <a:off x="38099" y="0"/>
          <a:ext cx="12110358" cy="751114"/>
        </a:xfrm>
        <a:prstGeom prst="rect">
          <a:avLst/>
        </a:prstGeom>
        <a:noFill/>
      </xdr:spPr>
    </xdr:pic>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externalLinkPath" Target="file:///G:\Mi%20unidad\MATRIZ%20DE%20CONTRATACION%202023%20V1.xlsx" TargetMode="Externa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PC" refreshedDate="45169.634230324074" createdVersion="8" refreshedVersion="8" minRefreshableVersion="3" recordCount="420" xr:uid="{22E80117-9F53-4F06-A74B-B704F6382687}">
  <cacheSource type="worksheet">
    <worksheetSource ref="A2:AU422" sheet="OPS" r:id="rId1"/>
  </cacheSource>
  <cacheFields count="47">
    <cacheField name="ÍTEM" numFmtId="0">
      <sharedItems containsMixedTypes="1" containsNumber="1" containsInteger="1" minValue="1" maxValue="419"/>
    </cacheField>
    <cacheField name="No. CONTRATO" numFmtId="0">
      <sharedItems containsBlank="1"/>
    </cacheField>
    <cacheField name="TIPO CONTRATO" numFmtId="0">
      <sharedItems containsBlank="1"/>
    </cacheField>
    <cacheField name="FECHA DE FIRMA DEL CONTRATO" numFmtId="0">
      <sharedItems containsDate="1" containsBlank="1" containsMixedTypes="1" minDate="2023-02-13T00:00:00" maxDate="2023-06-22T00:00:00"/>
    </cacheField>
    <cacheField name="MODALIDAD" numFmtId="0">
      <sharedItems containsBlank="1"/>
    </cacheField>
    <cacheField name="CONTRATISTA" numFmtId="0">
      <sharedItems containsBlank="1"/>
    </cacheField>
    <cacheField name="IDENTIFICACIÓN" numFmtId="0">
      <sharedItems containsBlank="1" containsMixedTypes="1" containsNumber="1" containsInteger="1" minValue="18002523" maxValue="1143356255"/>
    </cacheField>
    <cacheField name="OBJETO" numFmtId="0">
      <sharedItems containsBlank="1" longText="1"/>
    </cacheField>
    <cacheField name="DEPENDENCIA" numFmtId="0">
      <sharedItems containsBlank="1" count="18">
        <s v="JURIDICA"/>
        <s v="DIRECCION GENERAL"/>
        <s v="DIRECCION ADMINISTRATIVA FINANCIERA"/>
        <s v="PRENSA"/>
        <s v="CONTABILIDAD"/>
        <s v="RECREACION"/>
        <s v="INFRAESTRUCTURA"/>
        <s v="DEPORTES"/>
        <s v="OBSERVATORIO"/>
        <s v="PLANEACION"/>
        <s v="ARCHIVO"/>
        <s v="TALENTO HUMANO"/>
        <s v="CONTROL INTERNO"/>
        <s v="SISTEMAS"/>
        <s v="ALMACEN"/>
        <s v="FOMENTO DEPORTIVO"/>
        <m/>
        <s v="Observatorio de Ciencias Aplicadas al Deporte y la Actividad Física" u="1"/>
      </sharedItems>
    </cacheField>
    <cacheField name="HONORARIOS" numFmtId="0">
      <sharedItems containsString="0" containsBlank="1" containsNumber="1" minValue="1854000" maxValue="6180000"/>
    </cacheField>
    <cacheField name="VALOR  CONTRATO " numFmtId="0">
      <sharedItems containsSemiMixedTypes="0" containsString="0" containsNumber="1" containsInteger="1" minValue="4944000" maxValue="10499408968"/>
    </cacheField>
    <cacheField name="FECHA INICIO" numFmtId="0">
      <sharedItems containsDate="1" containsBlank="1" containsMixedTypes="1" minDate="2023-01-10T00:00:00" maxDate="2023-06-29T00:00:00"/>
    </cacheField>
    <cacheField name="FECHA TERMINACIÓN" numFmtId="0">
      <sharedItems containsNonDate="0" containsDate="1" containsString="0" containsBlank="1" minDate="2023-02-15T00:00:00" maxDate="2024-01-01T00:00:00"/>
    </cacheField>
    <cacheField name="PLAZO EN DÍAS" numFmtId="0">
      <sharedItems containsString="0" containsBlank="1" containsNumber="1" containsInteger="1" minValue="36" maxValue="334"/>
    </cacheField>
    <cacheField name="SUPERVISOR" numFmtId="0">
      <sharedItems containsBlank="1"/>
    </cacheField>
    <cacheField name="CDP" numFmtId="0">
      <sharedItems containsBlank="1" containsMixedTypes="1" containsNumber="1" containsInteger="1" minValue="2" maxValue="118"/>
    </cacheField>
    <cacheField name="FECHA CDP" numFmtId="0">
      <sharedItems containsDate="1" containsBlank="1" containsMixedTypes="1" minDate="2023-01-04T00:00:00" maxDate="2023-07-08T00:00:00"/>
    </cacheField>
    <cacheField name="VALOR  CDP" numFmtId="0">
      <sharedItems containsBlank="1" containsMixedTypes="1" containsNumber="1" containsInteger="1" minValue="12360000" maxValue="1739392150"/>
    </cacheField>
    <cacheField name="CRP" numFmtId="0">
      <sharedItems containsBlank="1" containsMixedTypes="1" containsNumber="1" containsInteger="1" minValue="524" maxValue="1040"/>
    </cacheField>
    <cacheField name="VALOR CRP" numFmtId="0">
      <sharedItems containsString="0" containsBlank="1" containsNumber="1" containsInteger="1" minValue="7416000" maxValue="67980000"/>
    </cacheField>
    <cacheField name="PROYECTO" numFmtId="0">
      <sharedItems containsBlank="1" count="12">
        <s v="Remuneracion servicios tecnico"/>
        <s v="Consolidacion DEL SISTEMA DEPO"/>
        <s v="Recreacion Comunitaria y Aprovechamiento del tiempo libre, como mecanismo de cohesion e Integracion social en el Distrito de Cartagena de Indias"/>
        <s v="Conservacion, Mantenimiento y Mejoramiento de los Escenarios Deportivos de la ciudad como estrategia de preservacion del patrimonio material del Distrito de Cartagena de Indias."/>
        <s v="Integracion comunitaria a Traves del Deporte como Herramienta para la inclusion social desde los diferentes enfoques poblacionales Cartagena de indias."/>
        <s v="Fortalecimiento del Deporte Estudiantil Mediante la implementacion de los juegos intercolegiados y universitarios enel Distrito de Cartagena de Indias"/>
        <s v="Mejoramiento de los estilos de Vida mediante la promosicion masiva de una vida activa de la ciudadania en el Distrito de cartagena de Indias"/>
        <s v="Desarrollo de la Escuela de Iniciacion y formacion Deportiva EIFD en el distrito de Cartagena de Indias."/>
        <s v="Implementacion del observatorio de ciencias aplicadasal deporte, la recreacion, la actividad fisica y el aprovechamiento del tiempo libre en el Distrito de Cartagena de Indias"/>
        <s v="Remuneracion servicios tecnicos"/>
        <s v="Desarrollo de la Escuela de Iniciacion y Formacion Deportiva - EIFD en el Distrito de Cartagena de Indias"/>
        <m/>
      </sharedItems>
    </cacheField>
    <cacheField name="FUENTE" numFmtId="0">
      <sharedItems containsBlank="1" count="10">
        <s v="ICLD"/>
        <s v="ICA 3%"/>
        <s v="TASA PRODEPORTE"/>
        <s v="ICA 3%, TASA PRODEPORTE"/>
        <s v="ICAT 3%"/>
        <m/>
        <s v="1.2.3.1.18-025 -  TASA PRODEPORTE" u="1"/>
        <s v="1.2.1.0.00-001 - ICLD" u="1"/>
        <s v="1.2.2.0.00-097 - ICDE IDER 3% ICA, 1.2.3.1.18-025 -  TASA PRODEPORTE" u="1"/>
        <s v="1.2.2.0.00-097 - ICDE IDER 3% ICA" u="1"/>
      </sharedItems>
    </cacheField>
    <cacheField name="FECHA ADICION" numFmtId="0">
      <sharedItems containsNonDate="0" containsString="0" containsBlank="1"/>
    </cacheField>
    <cacheField name="PLAZO ADICIONAL 1 (DÍAS)" numFmtId="0">
      <sharedItems containsNonDate="0" containsString="0" containsBlank="1"/>
    </cacheField>
    <cacheField name="FECHA TERMINACIÓN2" numFmtId="0">
      <sharedItems containsNonDate="0" containsString="0" containsBlank="1"/>
    </cacheField>
    <cacheField name="VALOR_x000a_ADICIONAL 1" numFmtId="0">
      <sharedItems containsString="0" containsBlank="1" containsNumber="1" containsInteger="1" minValue="0" maxValue="0"/>
    </cacheField>
    <cacheField name="PLAZO ADICIONAL 2" numFmtId="0">
      <sharedItems containsNonDate="0" containsString="0" containsBlank="1"/>
    </cacheField>
    <cacheField name="FECHA TERMINACIÓN3" numFmtId="0">
      <sharedItems containsNonDate="0" containsString="0" containsBlank="1"/>
    </cacheField>
    <cacheField name="VALOR ADICIONAL 2" numFmtId="0">
      <sharedItems containsNonDate="0" containsString="0" containsBlank="1"/>
    </cacheField>
    <cacheField name="VALOR TOTAL CONTRATO CON ADICIÓN" numFmtId="0">
      <sharedItems containsString="0" containsBlank="1" containsNumber="1" containsInteger="1" minValue="0" maxValue="0"/>
    </cacheField>
    <cacheField name="CDP ADICIÓN" numFmtId="0">
      <sharedItems containsNonDate="0" containsString="0" containsBlank="1"/>
    </cacheField>
    <cacheField name="RP ADICIÓN 1" numFmtId="0">
      <sharedItems containsNonDate="0" containsString="0" containsBlank="1"/>
    </cacheField>
    <cacheField name="FECHA RP" numFmtId="0">
      <sharedItems containsNonDate="0" containsString="0" containsBlank="1"/>
    </cacheField>
    <cacheField name="FUENTE 1 ADICIÓN" numFmtId="0">
      <sharedItems containsNonDate="0" containsString="0" containsBlank="1"/>
    </cacheField>
    <cacheField name="VALOR" numFmtId="0">
      <sharedItems containsNonDate="0" containsString="0" containsBlank="1"/>
    </cacheField>
    <cacheField name="FUENTE 2 ADICIÓN" numFmtId="0">
      <sharedItems containsNonDate="0" containsString="0" containsBlank="1"/>
    </cacheField>
    <cacheField name="VALOR2" numFmtId="0">
      <sharedItems containsNonDate="0" containsString="0" containsBlank="1"/>
    </cacheField>
    <cacheField name="CDP ADICIÓN 2" numFmtId="0">
      <sharedItems containsNonDate="0" containsString="0" containsBlank="1"/>
    </cacheField>
    <cacheField name="RP ADICIÓN 2" numFmtId="0">
      <sharedItems containsNonDate="0" containsString="0" containsBlank="1"/>
    </cacheField>
    <cacheField name="FECHA RP2" numFmtId="0">
      <sharedItems containsNonDate="0" containsString="0" containsBlank="1"/>
    </cacheField>
    <cacheField name="FUENTE ADICIÓN" numFmtId="0">
      <sharedItems containsNonDate="0" containsString="0" containsBlank="1"/>
    </cacheField>
    <cacheField name="VALOR3" numFmtId="0">
      <sharedItems containsNonDate="0" containsString="0" containsBlank="1"/>
    </cacheField>
    <cacheField name="ESTADO" numFmtId="0">
      <sharedItems containsBlank="1"/>
    </cacheField>
    <cacheField name="FORMA DE PAGO" numFmtId="0">
      <sharedItems containsBlank="1" longText="1"/>
    </cacheField>
    <cacheField name="OBLIGACIONES" numFmtId="0">
      <sharedItems containsBlank="1" longText="1"/>
    </cacheField>
    <cacheField name="Link SECOP II: Para consulta de contrato electronico y documentos que conforman el expediente" numFmtId="0">
      <sharedItems containsBlank="1"/>
    </cacheField>
    <cacheField name="OBSERVACIÓN" numFmtId="0">
      <sharedItems containsBlank="1"/>
    </cacheField>
  </cacheFields>
  <extLst>
    <ext xmlns:x14="http://schemas.microsoft.com/office/spreadsheetml/2009/9/main" uri="{725AE2AE-9491-48be-B2B4-4EB974FC3084}">
      <x14:pivotCacheDefinitio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577B045-E808-4A51-A402-E6729B2FE336}" name="TablaDinámica2"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olHeaderCaption="FUENTE POR PROGRAMA">
  <location ref="B427:H479" firstHeaderRow="1" firstDataRow="2" firstDataCol="1"/>
  <pivotFields count="47">
    <pivotField showAll="0"/>
    <pivotField showAll="0"/>
    <pivotField showAll="0"/>
    <pivotField showAll="0"/>
    <pivotField showAll="0"/>
    <pivotField showAll="0"/>
    <pivotField showAll="0"/>
    <pivotField showAll="0"/>
    <pivotField axis="axisRow" showAll="0">
      <items count="19">
        <item x="10"/>
        <item x="4"/>
        <item x="12"/>
        <item x="7"/>
        <item x="2"/>
        <item x="1"/>
        <item x="6"/>
        <item x="0"/>
        <item m="1" x="17"/>
        <item x="9"/>
        <item x="3"/>
        <item x="5"/>
        <item x="13"/>
        <item x="11"/>
        <item x="16"/>
        <item x="8"/>
        <item x="14"/>
        <item x="15"/>
        <item t="default"/>
      </items>
    </pivotField>
    <pivotField showAll="0"/>
    <pivotField dataField="1" showAll="0"/>
    <pivotField showAll="0"/>
    <pivotField showAll="0"/>
    <pivotField showAll="0"/>
    <pivotField showAll="0"/>
    <pivotField showAll="0"/>
    <pivotField showAll="0"/>
    <pivotField showAll="0"/>
    <pivotField showAll="0"/>
    <pivotField showAll="0"/>
    <pivotField axis="axisRow" showAll="0">
      <items count="13">
        <item x="3"/>
        <item x="1"/>
        <item x="7"/>
        <item x="5"/>
        <item x="8"/>
        <item x="4"/>
        <item x="6"/>
        <item x="2"/>
        <item x="0"/>
        <item h="1" x="11"/>
        <item x="9"/>
        <item x="10"/>
        <item t="default"/>
      </items>
    </pivotField>
    <pivotField axis="axisCol" showAll="0">
      <items count="11">
        <item m="1" x="7"/>
        <item m="1" x="9"/>
        <item m="1" x="8"/>
        <item m="1" x="6"/>
        <item x="5"/>
        <item x="0"/>
        <item x="1"/>
        <item x="2"/>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20"/>
    <field x="8"/>
  </rowFields>
  <rowItems count="51">
    <i>
      <x/>
    </i>
    <i r="1">
      <x v="4"/>
    </i>
    <i r="1">
      <x v="6"/>
    </i>
    <i r="1">
      <x v="7"/>
    </i>
    <i r="1">
      <x v="10"/>
    </i>
    <i>
      <x v="1"/>
    </i>
    <i r="1">
      <x v="3"/>
    </i>
    <i r="1">
      <x v="7"/>
    </i>
    <i r="1">
      <x v="10"/>
    </i>
    <i r="1">
      <x v="17"/>
    </i>
    <i>
      <x v="2"/>
    </i>
    <i r="1">
      <x v="3"/>
    </i>
    <i r="1">
      <x v="10"/>
    </i>
    <i>
      <x v="3"/>
    </i>
    <i r="1">
      <x v="3"/>
    </i>
    <i r="1">
      <x v="10"/>
    </i>
    <i>
      <x v="4"/>
    </i>
    <i r="1">
      <x v="15"/>
    </i>
    <i>
      <x v="5"/>
    </i>
    <i r="1">
      <x v="3"/>
    </i>
    <i>
      <x v="6"/>
    </i>
    <i r="1">
      <x v="10"/>
    </i>
    <i r="1">
      <x v="11"/>
    </i>
    <i>
      <x v="7"/>
    </i>
    <i r="1">
      <x v="10"/>
    </i>
    <i r="1">
      <x v="11"/>
    </i>
    <i>
      <x v="8"/>
    </i>
    <i r="1">
      <x/>
    </i>
    <i r="1">
      <x v="1"/>
    </i>
    <i r="1">
      <x v="2"/>
    </i>
    <i r="1">
      <x v="4"/>
    </i>
    <i r="1">
      <x v="5"/>
    </i>
    <i r="1">
      <x v="7"/>
    </i>
    <i r="1">
      <x v="9"/>
    </i>
    <i r="1">
      <x v="10"/>
    </i>
    <i r="1">
      <x v="12"/>
    </i>
    <i r="1">
      <x v="13"/>
    </i>
    <i>
      <x v="10"/>
    </i>
    <i r="1">
      <x/>
    </i>
    <i r="1">
      <x v="1"/>
    </i>
    <i r="1">
      <x v="2"/>
    </i>
    <i r="1">
      <x v="4"/>
    </i>
    <i r="1">
      <x v="7"/>
    </i>
    <i r="1">
      <x v="9"/>
    </i>
    <i r="1">
      <x v="11"/>
    </i>
    <i r="1">
      <x v="12"/>
    </i>
    <i r="1">
      <x v="13"/>
    </i>
    <i r="1">
      <x v="16"/>
    </i>
    <i>
      <x v="11"/>
    </i>
    <i r="1">
      <x v="3"/>
    </i>
    <i t="grand">
      <x/>
    </i>
  </rowItems>
  <colFields count="1">
    <field x="21"/>
  </colFields>
  <colItems count="6">
    <i>
      <x v="5"/>
    </i>
    <i>
      <x v="6"/>
    </i>
    <i>
      <x v="7"/>
    </i>
    <i>
      <x v="8"/>
    </i>
    <i>
      <x v="9"/>
    </i>
    <i t="grand">
      <x/>
    </i>
  </colItems>
  <dataFields count="1">
    <dataField name="AREA POR PROGRAMA" fld="10" baseField="0" baseItem="0"/>
  </dataFields>
  <formats count="82">
    <format dxfId="83">
      <pivotArea outline="0" collapsedLevelsAreSubtotals="1" fieldPosition="0"/>
    </format>
    <format dxfId="82">
      <pivotArea field="8" type="button" dataOnly="0" labelOnly="1" outline="0" axis="axisRow" fieldPosition="1"/>
    </format>
    <format dxfId="81">
      <pivotArea type="origin" dataOnly="0" labelOnly="1" outline="0" fieldPosition="0"/>
    </format>
    <format dxfId="80">
      <pivotArea field="20" type="button" dataOnly="0" labelOnly="1" outline="0" axis="axisRow" fieldPosition="0"/>
    </format>
    <format dxfId="79">
      <pivotArea dataOnly="0" labelOnly="1" fieldPosition="0">
        <references count="1">
          <reference field="20" count="0"/>
        </references>
      </pivotArea>
    </format>
    <format dxfId="78">
      <pivotArea dataOnly="0" labelOnly="1" grandRow="1" outline="0" fieldPosition="0"/>
    </format>
    <format dxfId="77">
      <pivotArea dataOnly="0" labelOnly="1" fieldPosition="0">
        <references count="2">
          <reference field="8" count="4">
            <x v="4"/>
            <x v="6"/>
            <x v="7"/>
            <x v="10"/>
          </reference>
          <reference field="20" count="1" selected="0">
            <x v="0"/>
          </reference>
        </references>
      </pivotArea>
    </format>
    <format dxfId="76">
      <pivotArea dataOnly="0" labelOnly="1" fieldPosition="0">
        <references count="2">
          <reference field="8" count="3">
            <x v="3"/>
            <x v="7"/>
            <x v="10"/>
          </reference>
          <reference field="20" count="1" selected="0">
            <x v="1"/>
          </reference>
        </references>
      </pivotArea>
    </format>
    <format dxfId="75">
      <pivotArea dataOnly="0" labelOnly="1" fieldPosition="0">
        <references count="2">
          <reference field="8" count="2">
            <x v="3"/>
            <x v="10"/>
          </reference>
          <reference field="20" count="1" selected="0">
            <x v="2"/>
          </reference>
        </references>
      </pivotArea>
    </format>
    <format dxfId="74">
      <pivotArea dataOnly="0" labelOnly="1" fieldPosition="0">
        <references count="2">
          <reference field="8" count="2">
            <x v="3"/>
            <x v="10"/>
          </reference>
          <reference field="20" count="1" selected="0">
            <x v="3"/>
          </reference>
        </references>
      </pivotArea>
    </format>
    <format dxfId="73">
      <pivotArea dataOnly="0" labelOnly="1" fieldPosition="0">
        <references count="2">
          <reference field="8" count="1">
            <x v="15"/>
          </reference>
          <reference field="20" count="1" selected="0">
            <x v="4"/>
          </reference>
        </references>
      </pivotArea>
    </format>
    <format dxfId="72">
      <pivotArea dataOnly="0" labelOnly="1" fieldPosition="0">
        <references count="2">
          <reference field="8" count="1">
            <x v="3"/>
          </reference>
          <reference field="20" count="1" selected="0">
            <x v="5"/>
          </reference>
        </references>
      </pivotArea>
    </format>
    <format dxfId="71">
      <pivotArea dataOnly="0" labelOnly="1" fieldPosition="0">
        <references count="2">
          <reference field="8" count="2">
            <x v="10"/>
            <x v="11"/>
          </reference>
          <reference field="20" count="1" selected="0">
            <x v="6"/>
          </reference>
        </references>
      </pivotArea>
    </format>
    <format dxfId="70">
      <pivotArea dataOnly="0" labelOnly="1" fieldPosition="0">
        <references count="2">
          <reference field="8" count="2">
            <x v="10"/>
            <x v="11"/>
          </reference>
          <reference field="20" count="1" selected="0">
            <x v="7"/>
          </reference>
        </references>
      </pivotArea>
    </format>
    <format dxfId="69">
      <pivotArea dataOnly="0" labelOnly="1" fieldPosition="0">
        <references count="2">
          <reference field="8" count="10">
            <x v="0"/>
            <x v="1"/>
            <x v="2"/>
            <x v="4"/>
            <x v="5"/>
            <x v="7"/>
            <x v="9"/>
            <x v="10"/>
            <x v="12"/>
            <x v="13"/>
          </reference>
          <reference field="20" count="1" selected="0">
            <x v="8"/>
          </reference>
        </references>
      </pivotArea>
    </format>
    <format dxfId="68">
      <pivotArea type="origin" dataOnly="0" labelOnly="1" outline="0" fieldPosition="0"/>
    </format>
    <format dxfId="67">
      <pivotArea field="20" type="button" dataOnly="0" labelOnly="1" outline="0" axis="axisRow" fieldPosition="0"/>
    </format>
    <format dxfId="66">
      <pivotArea dataOnly="0" labelOnly="1" fieldPosition="0">
        <references count="1">
          <reference field="20" count="0"/>
        </references>
      </pivotArea>
    </format>
    <format dxfId="65">
      <pivotArea dataOnly="0" labelOnly="1" grandRow="1" outline="0" fieldPosition="0"/>
    </format>
    <format dxfId="64">
      <pivotArea dataOnly="0" labelOnly="1" fieldPosition="0">
        <references count="2">
          <reference field="8" count="4">
            <x v="4"/>
            <x v="6"/>
            <x v="7"/>
            <x v="10"/>
          </reference>
          <reference field="20" count="1" selected="0">
            <x v="0"/>
          </reference>
        </references>
      </pivotArea>
    </format>
    <format dxfId="63">
      <pivotArea dataOnly="0" labelOnly="1" fieldPosition="0">
        <references count="2">
          <reference field="8" count="3">
            <x v="3"/>
            <x v="7"/>
            <x v="10"/>
          </reference>
          <reference field="20" count="1" selected="0">
            <x v="1"/>
          </reference>
        </references>
      </pivotArea>
    </format>
    <format dxfId="62">
      <pivotArea dataOnly="0" labelOnly="1" fieldPosition="0">
        <references count="2">
          <reference field="8" count="2">
            <x v="3"/>
            <x v="10"/>
          </reference>
          <reference field="20" count="1" selected="0">
            <x v="2"/>
          </reference>
        </references>
      </pivotArea>
    </format>
    <format dxfId="61">
      <pivotArea dataOnly="0" labelOnly="1" fieldPosition="0">
        <references count="2">
          <reference field="8" count="2">
            <x v="3"/>
            <x v="10"/>
          </reference>
          <reference field="20" count="1" selected="0">
            <x v="3"/>
          </reference>
        </references>
      </pivotArea>
    </format>
    <format dxfId="60">
      <pivotArea dataOnly="0" labelOnly="1" fieldPosition="0">
        <references count="2">
          <reference field="8" count="1">
            <x v="15"/>
          </reference>
          <reference field="20" count="1" selected="0">
            <x v="4"/>
          </reference>
        </references>
      </pivotArea>
    </format>
    <format dxfId="59">
      <pivotArea dataOnly="0" labelOnly="1" fieldPosition="0">
        <references count="2">
          <reference field="8" count="1">
            <x v="3"/>
          </reference>
          <reference field="20" count="1" selected="0">
            <x v="5"/>
          </reference>
        </references>
      </pivotArea>
    </format>
    <format dxfId="58">
      <pivotArea dataOnly="0" labelOnly="1" fieldPosition="0">
        <references count="2">
          <reference field="8" count="2">
            <x v="10"/>
            <x v="11"/>
          </reference>
          <reference field="20" count="1" selected="0">
            <x v="6"/>
          </reference>
        </references>
      </pivotArea>
    </format>
    <format dxfId="57">
      <pivotArea dataOnly="0" labelOnly="1" fieldPosition="0">
        <references count="2">
          <reference field="8" count="2">
            <x v="10"/>
            <x v="11"/>
          </reference>
          <reference field="20" count="1" selected="0">
            <x v="7"/>
          </reference>
        </references>
      </pivotArea>
    </format>
    <format dxfId="56">
      <pivotArea dataOnly="0" labelOnly="1" fieldPosition="0">
        <references count="2">
          <reference field="8" count="10">
            <x v="0"/>
            <x v="1"/>
            <x v="2"/>
            <x v="4"/>
            <x v="5"/>
            <x v="7"/>
            <x v="9"/>
            <x v="10"/>
            <x v="12"/>
            <x v="13"/>
          </reference>
          <reference field="20" count="1" selected="0">
            <x v="8"/>
          </reference>
        </references>
      </pivotArea>
    </format>
    <format dxfId="55">
      <pivotArea outline="0" collapsedLevelsAreSubtotals="1" fieldPosition="0"/>
    </format>
    <format dxfId="54">
      <pivotArea field="21" type="button" dataOnly="0" labelOnly="1" outline="0" axis="axisCol" fieldPosition="0"/>
    </format>
    <format dxfId="53">
      <pivotArea type="topRight" dataOnly="0" labelOnly="1" outline="0" fieldPosition="0"/>
    </format>
    <format dxfId="52">
      <pivotArea dataOnly="0" labelOnly="1" fieldPosition="0">
        <references count="1">
          <reference field="21" count="4">
            <x v="0"/>
            <x v="1"/>
            <x v="2"/>
            <x v="3"/>
          </reference>
        </references>
      </pivotArea>
    </format>
    <format dxfId="51">
      <pivotArea dataOnly="0" labelOnly="1" grandCol="1" outline="0" fieldPosition="0"/>
    </format>
    <format dxfId="50">
      <pivotArea outline="0" collapsedLevelsAreSubtotals="1" fieldPosition="0"/>
    </format>
    <format dxfId="49">
      <pivotArea field="21" type="button" dataOnly="0" labelOnly="1" outline="0" axis="axisCol" fieldPosition="0"/>
    </format>
    <format dxfId="48">
      <pivotArea type="topRight" dataOnly="0" labelOnly="1" outline="0" fieldPosition="0"/>
    </format>
    <format dxfId="47">
      <pivotArea dataOnly="0" labelOnly="1" fieldPosition="0">
        <references count="1">
          <reference field="21" count="4">
            <x v="0"/>
            <x v="1"/>
            <x v="2"/>
            <x v="3"/>
          </reference>
        </references>
      </pivotArea>
    </format>
    <format dxfId="46">
      <pivotArea dataOnly="0" labelOnly="1" grandCol="1" outline="0" fieldPosition="0"/>
    </format>
    <format dxfId="45">
      <pivotArea outline="0" collapsedLevelsAreSubtotals="1" fieldPosition="0"/>
    </format>
    <format dxfId="44">
      <pivotArea field="21" type="button" dataOnly="0" labelOnly="1" outline="0" axis="axisCol" fieldPosition="0"/>
    </format>
    <format dxfId="43">
      <pivotArea type="topRight" dataOnly="0" labelOnly="1" outline="0" fieldPosition="0"/>
    </format>
    <format dxfId="42">
      <pivotArea dataOnly="0" labelOnly="1" fieldPosition="0">
        <references count="1">
          <reference field="21" count="4">
            <x v="0"/>
            <x v="1"/>
            <x v="2"/>
            <x v="3"/>
          </reference>
        </references>
      </pivotArea>
    </format>
    <format dxfId="41">
      <pivotArea dataOnly="0" labelOnly="1" grandCol="1" outline="0" fieldPosition="0"/>
    </format>
    <format dxfId="40">
      <pivotArea outline="0" collapsedLevelsAreSubtotals="1" fieldPosition="0"/>
    </format>
    <format dxfId="39">
      <pivotArea dataOnly="0" labelOnly="1" fieldPosition="0">
        <references count="1">
          <reference field="20" count="0"/>
        </references>
      </pivotArea>
    </format>
    <format dxfId="38">
      <pivotArea dataOnly="0" labelOnly="1" grandRow="1" outline="0" fieldPosition="0"/>
    </format>
    <format dxfId="37">
      <pivotArea dataOnly="0" labelOnly="1" fieldPosition="0">
        <references count="2">
          <reference field="8" count="4">
            <x v="4"/>
            <x v="6"/>
            <x v="7"/>
            <x v="10"/>
          </reference>
          <reference field="20" count="1" selected="0">
            <x v="0"/>
          </reference>
        </references>
      </pivotArea>
    </format>
    <format dxfId="36">
      <pivotArea dataOnly="0" labelOnly="1" fieldPosition="0">
        <references count="2">
          <reference field="8" count="3">
            <x v="3"/>
            <x v="7"/>
            <x v="10"/>
          </reference>
          <reference field="20" count="1" selected="0">
            <x v="1"/>
          </reference>
        </references>
      </pivotArea>
    </format>
    <format dxfId="35">
      <pivotArea dataOnly="0" labelOnly="1" fieldPosition="0">
        <references count="2">
          <reference field="8" count="2">
            <x v="3"/>
            <x v="10"/>
          </reference>
          <reference field="20" count="1" selected="0">
            <x v="2"/>
          </reference>
        </references>
      </pivotArea>
    </format>
    <format dxfId="34">
      <pivotArea dataOnly="0" labelOnly="1" fieldPosition="0">
        <references count="2">
          <reference field="8" count="2">
            <x v="3"/>
            <x v="10"/>
          </reference>
          <reference field="20" count="1" selected="0">
            <x v="3"/>
          </reference>
        </references>
      </pivotArea>
    </format>
    <format dxfId="33">
      <pivotArea dataOnly="0" labelOnly="1" fieldPosition="0">
        <references count="2">
          <reference field="8" count="1">
            <x v="15"/>
          </reference>
          <reference field="20" count="1" selected="0">
            <x v="4"/>
          </reference>
        </references>
      </pivotArea>
    </format>
    <format dxfId="32">
      <pivotArea dataOnly="0" labelOnly="1" fieldPosition="0">
        <references count="2">
          <reference field="8" count="1">
            <x v="3"/>
          </reference>
          <reference field="20" count="1" selected="0">
            <x v="5"/>
          </reference>
        </references>
      </pivotArea>
    </format>
    <format dxfId="31">
      <pivotArea dataOnly="0" labelOnly="1" fieldPosition="0">
        <references count="2">
          <reference field="8" count="2">
            <x v="10"/>
            <x v="11"/>
          </reference>
          <reference field="20" count="1" selected="0">
            <x v="6"/>
          </reference>
        </references>
      </pivotArea>
    </format>
    <format dxfId="30">
      <pivotArea dataOnly="0" labelOnly="1" fieldPosition="0">
        <references count="2">
          <reference field="8" count="2">
            <x v="10"/>
            <x v="11"/>
          </reference>
          <reference field="20" count="1" selected="0">
            <x v="7"/>
          </reference>
        </references>
      </pivotArea>
    </format>
    <format dxfId="29">
      <pivotArea dataOnly="0" labelOnly="1" fieldPosition="0">
        <references count="2">
          <reference field="8" count="10">
            <x v="0"/>
            <x v="1"/>
            <x v="2"/>
            <x v="4"/>
            <x v="5"/>
            <x v="7"/>
            <x v="9"/>
            <x v="10"/>
            <x v="12"/>
            <x v="13"/>
          </reference>
          <reference field="20" count="1" selected="0">
            <x v="8"/>
          </reference>
        </references>
      </pivotArea>
    </format>
    <format dxfId="28">
      <pivotArea type="all" dataOnly="0" outline="0" fieldPosition="0"/>
    </format>
    <format dxfId="27">
      <pivotArea type="all" dataOnly="0" outline="0" fieldPosition="0"/>
    </format>
    <format dxfId="26">
      <pivotArea dataOnly="0" labelOnly="1" fieldPosition="0">
        <references count="1">
          <reference field="20" count="0"/>
        </references>
      </pivotArea>
    </format>
    <format dxfId="25">
      <pivotArea dataOnly="0" labelOnly="1" fieldPosition="0">
        <references count="2">
          <reference field="8" count="4">
            <x v="4"/>
            <x v="6"/>
            <x v="7"/>
            <x v="10"/>
          </reference>
          <reference field="20" count="1" selected="0">
            <x v="0"/>
          </reference>
        </references>
      </pivotArea>
    </format>
    <format dxfId="24">
      <pivotArea dataOnly="0" labelOnly="1" fieldPosition="0">
        <references count="2">
          <reference field="8" count="3">
            <x v="3"/>
            <x v="7"/>
            <x v="10"/>
          </reference>
          <reference field="20" count="1" selected="0">
            <x v="1"/>
          </reference>
        </references>
      </pivotArea>
    </format>
    <format dxfId="23">
      <pivotArea dataOnly="0" labelOnly="1" fieldPosition="0">
        <references count="2">
          <reference field="8" count="2">
            <x v="3"/>
            <x v="10"/>
          </reference>
          <reference field="20" count="1" selected="0">
            <x v="2"/>
          </reference>
        </references>
      </pivotArea>
    </format>
    <format dxfId="22">
      <pivotArea dataOnly="0" labelOnly="1" fieldPosition="0">
        <references count="2">
          <reference field="8" count="2">
            <x v="3"/>
            <x v="10"/>
          </reference>
          <reference field="20" count="1" selected="0">
            <x v="3"/>
          </reference>
        </references>
      </pivotArea>
    </format>
    <format dxfId="21">
      <pivotArea dataOnly="0" labelOnly="1" fieldPosition="0">
        <references count="2">
          <reference field="8" count="1">
            <x v="15"/>
          </reference>
          <reference field="20" count="1" selected="0">
            <x v="4"/>
          </reference>
        </references>
      </pivotArea>
    </format>
    <format dxfId="20">
      <pivotArea dataOnly="0" labelOnly="1" fieldPosition="0">
        <references count="2">
          <reference field="8" count="1">
            <x v="3"/>
          </reference>
          <reference field="20" count="1" selected="0">
            <x v="5"/>
          </reference>
        </references>
      </pivotArea>
    </format>
    <format dxfId="19">
      <pivotArea dataOnly="0" labelOnly="1" fieldPosition="0">
        <references count="2">
          <reference field="8" count="2">
            <x v="10"/>
            <x v="11"/>
          </reference>
          <reference field="20" count="1" selected="0">
            <x v="6"/>
          </reference>
        </references>
      </pivotArea>
    </format>
    <format dxfId="18">
      <pivotArea dataOnly="0" labelOnly="1" fieldPosition="0">
        <references count="2">
          <reference field="8" count="2">
            <x v="10"/>
            <x v="11"/>
          </reference>
          <reference field="20" count="1" selected="0">
            <x v="7"/>
          </reference>
        </references>
      </pivotArea>
    </format>
    <format dxfId="17">
      <pivotArea dataOnly="0" labelOnly="1" fieldPosition="0">
        <references count="2">
          <reference field="8" count="10">
            <x v="0"/>
            <x v="1"/>
            <x v="2"/>
            <x v="4"/>
            <x v="5"/>
            <x v="7"/>
            <x v="9"/>
            <x v="10"/>
            <x v="12"/>
            <x v="13"/>
          </reference>
          <reference field="20" count="1" selected="0">
            <x v="8"/>
          </reference>
        </references>
      </pivotArea>
    </format>
    <format dxfId="16">
      <pivotArea dataOnly="0" labelOnly="1" fieldPosition="0">
        <references count="1">
          <reference field="20" count="1">
            <x v="2"/>
          </reference>
        </references>
      </pivotArea>
    </format>
    <format dxfId="15">
      <pivotArea dataOnly="0" labelOnly="1" fieldPosition="0">
        <references count="1">
          <reference field="20" count="1">
            <x v="0"/>
          </reference>
        </references>
      </pivotArea>
    </format>
    <format dxfId="14">
      <pivotArea dataOnly="0" labelOnly="1" fieldPosition="0">
        <references count="1">
          <reference field="20" count="1">
            <x v="3"/>
          </reference>
        </references>
      </pivotArea>
    </format>
    <format dxfId="13">
      <pivotArea dataOnly="0" labelOnly="1" fieldPosition="0">
        <references count="1">
          <reference field="20" count="1">
            <x v="4"/>
          </reference>
        </references>
      </pivotArea>
    </format>
    <format dxfId="12">
      <pivotArea dataOnly="0" labelOnly="1" fieldPosition="0">
        <references count="1">
          <reference field="20" count="1">
            <x v="5"/>
          </reference>
        </references>
      </pivotArea>
    </format>
    <format dxfId="11">
      <pivotArea dataOnly="0" labelOnly="1" fieldPosition="0">
        <references count="1">
          <reference field="20" count="1">
            <x v="6"/>
          </reference>
        </references>
      </pivotArea>
    </format>
    <format dxfId="10">
      <pivotArea dataOnly="0" labelOnly="1" fieldPosition="0">
        <references count="1">
          <reference field="20" count="1">
            <x v="7"/>
          </reference>
        </references>
      </pivotArea>
    </format>
    <format dxfId="9">
      <pivotArea type="origin" dataOnly="0" labelOnly="1" outline="0" fieldPosition="0"/>
    </format>
    <format dxfId="8">
      <pivotArea field="21" type="button" dataOnly="0" labelOnly="1" outline="0" axis="axisCol" fieldPosition="0"/>
    </format>
    <format dxfId="7">
      <pivotArea type="topRight" dataOnly="0" labelOnly="1" outline="0" fieldPosition="0"/>
    </format>
    <format dxfId="6">
      <pivotArea field="20" type="button" dataOnly="0" labelOnly="1" outline="0" axis="axisRow" fieldPosition="0"/>
    </format>
    <format dxfId="5">
      <pivotArea dataOnly="0" labelOnly="1" fieldPosition="0">
        <references count="1">
          <reference field="21" count="4">
            <x v="0"/>
            <x v="1"/>
            <x v="2"/>
            <x v="3"/>
          </reference>
        </references>
      </pivotArea>
    </format>
    <format dxfId="4">
      <pivotArea dataOnly="0" labelOnly="1" grandCol="1" outline="0" fieldPosition="0"/>
    </format>
    <format dxfId="3">
      <pivotArea dataOnly="0" labelOnly="1" fieldPosition="0">
        <references count="2">
          <reference field="8" count="10">
            <x v="0"/>
            <x v="1"/>
            <x v="2"/>
            <x v="4"/>
            <x v="7"/>
            <x v="9"/>
            <x v="11"/>
            <x v="12"/>
            <x v="13"/>
            <x v="16"/>
          </reference>
          <reference field="20" count="1" selected="0">
            <x v="10"/>
          </reference>
        </references>
      </pivotArea>
    </format>
    <format dxfId="2">
      <pivotArea dataOnly="0" labelOnly="1" fieldPosition="0">
        <references count="2">
          <reference field="8" count="1">
            <x v="3"/>
          </reference>
          <reference field="20" count="1" selected="0">
            <x v="11"/>
          </reference>
        </references>
      </pivotArea>
    </format>
  </formats>
  <pivotTableStyleInfo name="PivotStyleMedium10"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838B4B-DE22-499A-A939-A4EBE12D46E3}" name="Reporte" displayName="Reporte" ref="C1:Z202" totalsRowShown="0">
  <autoFilter ref="C1:Z202" xr:uid="{FE838B4B-DE22-499A-A939-A4EBE12D46E3}"/>
  <tableColumns count="24">
    <tableColumn id="1" xr3:uid="{DC2B518C-E89F-4AEB-BFAB-4A9AD35944D7}" name="crp"/>
    <tableColumn id="2" xr3:uid="{BE1A0EBD-A8B3-4C2C-8435-7E8A6B50A2F1}" name="numcrp"/>
    <tableColumn id="3" xr3:uid="{68EE868E-C2A4-4243-9905-1B3A61F001F0}" name="vigenciacrp"/>
    <tableColumn id="4" xr3:uid="{8A9856A3-D735-44DC-8A46-8B3B6FDF67EA}" name="cdp"/>
    <tableColumn id="5" xr3:uid="{1063AFCC-3337-41AD-A915-E193607898D7}" name="fechacdp" dataDxfId="1"/>
    <tableColumn id="6" xr3:uid="{A714D379-4641-41A5-A60B-7596009CA6CF}" name="fechacrp" dataDxfId="0"/>
    <tableColumn id="7" xr3:uid="{184464CE-A9F2-4C60-8B29-A0E7A0E020F4}" name="vigenciacdp"/>
    <tableColumn id="8" xr3:uid="{83D51425-C3A3-4A20-8F8B-5D2A73C1927E}" name="nit"/>
    <tableColumn id="9" xr3:uid="{B133FBE8-6167-473B-988A-4CCD95678C67}" name="nombrebeneficiario"/>
    <tableColumn id="10" xr3:uid="{10ED5D0B-675B-43D3-A5EB-A928C592F394}" name="dependencia"/>
    <tableColumn id="14" xr3:uid="{40ADDBC0-082D-4E21-B5DD-4667AFCF0E46}" name="detalle"/>
    <tableColumn id="15" xr3:uid="{DC27F779-9C80-4860-87DC-460E9B0562AC}" name="tipo"/>
    <tableColumn id="21" xr3:uid="{06C49ED7-A221-44F3-A619-452632281907}" name="nombrerubro"/>
    <tableColumn id="22" xr3:uid="{F50B9387-E456-44C2-A954-FAD84461DC40}" name="inversion"/>
    <tableColumn id="24" xr3:uid="{6BBB4698-5EB0-4C97-9D62-E704B153E841}" name="vigenciarubro"/>
    <tableColumn id="25" xr3:uid="{75734946-6F06-40A8-BE66-51AC3E809831}" name="fuentefinanciacion"/>
    <tableColumn id="26" xr3:uid="{0DD366BB-E05F-454F-A6C1-AFD622AFC8F4}" name="nombrefuente"/>
    <tableColumn id="27" xr3:uid="{6D6501FE-7066-4CB4-BE2A-E39585D35D3F}" name="valorcrp"/>
    <tableColumn id="28" xr3:uid="{3391C648-4D86-49AF-9BE4-58B716958BC9}" name="Columna1"/>
    <tableColumn id="29" xr3:uid="{7AC38DA0-4058-4C28-B3FF-550169AAC5A9}" name="fechacto"/>
    <tableColumn id="31" xr3:uid="{436BBAC0-1948-4298-830B-6F1489B0B690}" name="valorcdp"/>
    <tableColumn id="32" xr3:uid="{0E4C2B9B-4EA1-42F0-B29A-5CF9E5EBF0F7}" name="cancelacion"/>
    <tableColumn id="33" xr3:uid="{6C5FA12A-B9DB-454C-918D-FF0815E8C6F8}" name="causado"/>
    <tableColumn id="34" xr3:uid="{5360C085-2B40-42E8-8301-7E735D6EF19D}" name="pagado"/>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lombiacompra.gov.co/tienda-virtual-del-estado-colombiano/ordenes-compra/106596" TargetMode="External"/><Relationship Id="rId13" Type="http://schemas.openxmlformats.org/officeDocument/2006/relationships/hyperlink" Target="https://www.colombiacompra.gov.co/tienda-virtual-del-estado-colombiano/ordenes-compra/109029" TargetMode="External"/><Relationship Id="rId18" Type="http://schemas.openxmlformats.org/officeDocument/2006/relationships/hyperlink" Target="https://community.secop.gov.co/Public/Tendering/OpportunityDetail/Index?noticeUID=CO1.NTC.4436896&amp;isFromPublicArea=True&amp;isModal=False" TargetMode="External"/><Relationship Id="rId26" Type="http://schemas.openxmlformats.org/officeDocument/2006/relationships/hyperlink" Target="https://community.secop.gov.co/Public/Tendering/OpportunityDetail/Index?noticeUID=CO1.NTC.4768419&amp;isFromPublicArea=True&amp;isModal=False" TargetMode="External"/><Relationship Id="rId3" Type="http://schemas.openxmlformats.org/officeDocument/2006/relationships/hyperlink" Target="https://community.secop.gov.co/Public/Tendering/OpportunityDetail/Index?noticeUID=CO1.NTC.4116678&amp;isFromPublicArea=True&amp;isModal=False" TargetMode="External"/><Relationship Id="rId21" Type="http://schemas.openxmlformats.org/officeDocument/2006/relationships/hyperlink" Target="https://www.colombiacompra.gov.co/tienda-virtual-del-estado-colombiano/ordenes-compra/111178" TargetMode="External"/><Relationship Id="rId7" Type="http://schemas.openxmlformats.org/officeDocument/2006/relationships/hyperlink" Target="https://www.colombiacompra.gov.co/tienda-virtual-del-estado-colombiano/ordenes-compra/106514" TargetMode="External"/><Relationship Id="rId12" Type="http://schemas.openxmlformats.org/officeDocument/2006/relationships/hyperlink" Target="https://community.secop.gov.co/Public/Tendering/OpportunityDetail/Index?noticeUID=CO1.NTC.4327043&amp;isFromPublicArea=True&amp;isModal=False" TargetMode="External"/><Relationship Id="rId17" Type="http://schemas.openxmlformats.org/officeDocument/2006/relationships/hyperlink" Target="https://community.secop.gov.co/Public/Tendering/OpportunityDetail/Index?noticeUID=CO1.NTC.4467584&amp;isFromPublicArea=True&amp;isModal=False" TargetMode="External"/><Relationship Id="rId25" Type="http://schemas.openxmlformats.org/officeDocument/2006/relationships/hyperlink" Target="https://community.secop.gov.co/Public/Tendering/OpportunityDetail/Index?noticeUID=CO1.NTC.4843111&amp;isFromPublicArea=True&amp;isModal=False" TargetMode="External"/><Relationship Id="rId2" Type="http://schemas.openxmlformats.org/officeDocument/2006/relationships/hyperlink" Target="https://community.secop.gov.co/Public/Tendering/OpportunityDetail/Index?noticeUID=CO1.NTC.3575598&amp;isFromPublicArea=True&amp;isModal=False" TargetMode="External"/><Relationship Id="rId16" Type="http://schemas.openxmlformats.org/officeDocument/2006/relationships/hyperlink" Target="https://www.colombiacompra.gov.co/tienda-virtual-del-estado-colombiano/ordenes-compra/109653" TargetMode="External"/><Relationship Id="rId20" Type="http://schemas.openxmlformats.org/officeDocument/2006/relationships/hyperlink" Target="https://www.colombiacompra.gov.co/tienda-virtual-del-estado-colombiano/ordenes-compra/111178" TargetMode="External"/><Relationship Id="rId29" Type="http://schemas.openxmlformats.org/officeDocument/2006/relationships/printerSettings" Target="../printerSettings/printerSettings1.bin"/><Relationship Id="rId1" Type="http://schemas.openxmlformats.org/officeDocument/2006/relationships/hyperlink" Target="https://community.secop.gov.co/Public/Tendering/OpportunityDetail/Index?noticeUID=CO1.NTC.3692601&amp;isFromPublicArea=True&amp;isModal=False" TargetMode="External"/><Relationship Id="rId6" Type="http://schemas.openxmlformats.org/officeDocument/2006/relationships/hyperlink" Target="https://www.colombiacompra.gov.co/tienda-virtual-del-estado-colombiano/ordenes-compra/105476" TargetMode="External"/><Relationship Id="rId11" Type="http://schemas.openxmlformats.org/officeDocument/2006/relationships/hyperlink" Target="https://community.secop.gov.co/Public/Tendering/OpportunityDetail/Index?noticeUID=CO1.NTC.4317730&amp;isFromPublicArea=True&amp;isModal=False" TargetMode="External"/><Relationship Id="rId24" Type="http://schemas.openxmlformats.org/officeDocument/2006/relationships/hyperlink" Target="https://community.secop.gov.co/Public/Tendering/OpportunityDetail/Index?noticeUID=CO1.NTC.4680205&amp;isFromPublicArea=True&amp;isModal=False" TargetMode="External"/><Relationship Id="rId5" Type="http://schemas.openxmlformats.org/officeDocument/2006/relationships/hyperlink" Target="https://www.colombiacompra.gov.co/tienda-virtual-del-estado-colombiano/ordenes-compra/105476" TargetMode="External"/><Relationship Id="rId15" Type="http://schemas.openxmlformats.org/officeDocument/2006/relationships/hyperlink" Target="https://drive.google.com/drive/folders/1c6sCMh5yBL9bDwiCFgeJoE2IHZ980wik?usp=share_link" TargetMode="External"/><Relationship Id="rId23" Type="http://schemas.openxmlformats.org/officeDocument/2006/relationships/hyperlink" Target="https://www.colombiacompra.gov.co/tienda-virtual-del-estado-colombiano/ordenes-compra/112923" TargetMode="External"/><Relationship Id="rId28" Type="http://schemas.openxmlformats.org/officeDocument/2006/relationships/hyperlink" Target="https://www.colombiacompra.gov.co/tienda-virtual-del-estado-colombiano/ordenes-compra/111178" TargetMode="External"/><Relationship Id="rId10" Type="http://schemas.openxmlformats.org/officeDocument/2006/relationships/hyperlink" Target="https://community.secop.gov.co/Public/Tendering/ContractNoticePhases/View?PPI=CO1.PPI.24483540&amp;isFromPublicArea=True&amp;isModal=False" TargetMode="External"/><Relationship Id="rId19" Type="http://schemas.openxmlformats.org/officeDocument/2006/relationships/hyperlink" Target="https://community.secop.gov.co/Public/Tendering/OpportunityDetail/Index?noticeUID=CO1.NTC.4489741&amp;isFromPublicArea=True&amp;isModal=False" TargetMode="External"/><Relationship Id="rId4" Type="http://schemas.openxmlformats.org/officeDocument/2006/relationships/hyperlink" Target="https://community.secop.gov.co/Public/Tendering/OpportunityDetail/Index?noticeUID=CO1.NTC.4117256&amp;isFromPublicArea=True&amp;isModal=False" TargetMode="External"/><Relationship Id="rId9" Type="http://schemas.openxmlformats.org/officeDocument/2006/relationships/hyperlink" Target="https://www.colombiacompra.gov.co/tienda-virtual-del-estado-colombiano/ordenes-compra/106672" TargetMode="External"/><Relationship Id="rId14" Type="http://schemas.openxmlformats.org/officeDocument/2006/relationships/hyperlink" Target="https://community.secop.gov.co/Public/Tendering/OpportunityDetail/Index?noticeUID=CO1.NTC.4367702&amp;isFromPublicArea=True&amp;isModal=False" TargetMode="External"/><Relationship Id="rId22" Type="http://schemas.openxmlformats.org/officeDocument/2006/relationships/hyperlink" Target="https://www.colombiacompra.gov.co/tienda-virtual-del-estado-colombiano/ordenes-compra/112922" TargetMode="External"/><Relationship Id="rId27" Type="http://schemas.openxmlformats.org/officeDocument/2006/relationships/hyperlink" Target="https://community.secop.gov.co/Public/Tendering/OpportunityDetail/Index?noticeUID=CO1.NTC.4937028&amp;isFromPublicArea=True&amp;isModal=False"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ommunity.secop.gov.co/Public/Tendering/OpportunityDetail/Index?noticeUID=CO1.NTC.4203516&amp;isFromPublicArea=True&amp;isModal=False" TargetMode="External"/><Relationship Id="rId1" Type="http://schemas.openxmlformats.org/officeDocument/2006/relationships/pivotTable" Target="../pivotTables/pivotTable1.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719203&amp;isFromPublicArea=True&amp;isModal=False" TargetMode="External"/><Relationship Id="rId3" Type="http://schemas.openxmlformats.org/officeDocument/2006/relationships/hyperlink" Target="https://community.secop.gov.co/Public/Tendering/OpportunityDetail/Index?noticeUID=CO1.NTC.4225073&amp;isFromPublicArea=True&amp;isModal=False" TargetMode="External"/><Relationship Id="rId7" Type="http://schemas.openxmlformats.org/officeDocument/2006/relationships/hyperlink" Target="https://community.secop.gov.co/Public/Tendering/OpportunityDetail/Index?noticeUID=CO1.NTC.4719145&amp;isFromPublicArea=True&amp;isModal=False" TargetMode="External"/><Relationship Id="rId2" Type="http://schemas.openxmlformats.org/officeDocument/2006/relationships/hyperlink" Target="https://community.secop.gov.co/Public/Tendering/OpportunityDetail/Index?noticeUID=CO1.NTC.4550015&amp;isFromPublicArea=True&amp;isModal=False" TargetMode="External"/><Relationship Id="rId1" Type="http://schemas.openxmlformats.org/officeDocument/2006/relationships/hyperlink" Target="https://community.secop.gov.co/Public/Tendering/OpportunityDetail/Index?noticeUID=CO1.NTC.3968093&amp;isFromPublicArea=True&amp;isModal=true&amp;asPopupView=true" TargetMode="External"/><Relationship Id="rId6" Type="http://schemas.openxmlformats.org/officeDocument/2006/relationships/hyperlink" Target="https://community.secop.gov.co/Public/Tendering/OpportunityDetail/Index?noticeUID=CO1.NTC.4719138&amp;isFromPublicArea=True&amp;isModal=False" TargetMode="External"/><Relationship Id="rId11" Type="http://schemas.openxmlformats.org/officeDocument/2006/relationships/hyperlink" Target="https://community.secop.gov.co/Public/Tendering/OpportunityDetail/Index?noticeUID=CO1.NTC.4947981&amp;isFromPublicArea=True&amp;isModal=False" TargetMode="External"/><Relationship Id="rId5" Type="http://schemas.openxmlformats.org/officeDocument/2006/relationships/hyperlink" Target="https://community.secop.gov.co/Public/Tendering/OpportunityDetail/Index?noticeUID=CO1.NTC.4626502&amp;isFromPublicArea=True&amp;isModal=False" TargetMode="External"/><Relationship Id="rId10" Type="http://schemas.openxmlformats.org/officeDocument/2006/relationships/hyperlink" Target="https://community.secop.gov.co/Public/Tendering/OpportunityDetail/Index?noticeUID=CO1.NTC.4718980&amp;isFromPublicArea=True&amp;isModal=False" TargetMode="External"/><Relationship Id="rId4" Type="http://schemas.openxmlformats.org/officeDocument/2006/relationships/hyperlink" Target="https://community.secop.gov.co/Public/Tendering/OpportunityDetail/Index?noticeUID=CO1.NTC.4719045&amp;isFromPublicArea=True&amp;isModal=False" TargetMode="External"/><Relationship Id="rId9" Type="http://schemas.openxmlformats.org/officeDocument/2006/relationships/hyperlink" Target="https://community.secop.gov.co/Public/Tendering/OpportunityDetail/Index?noticeUID=CO1.NTC.4719212&amp;isFromPublicArea=True&amp;isModal=False"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mailto:realctg023@gmail.com" TargetMode="External"/><Relationship Id="rId18" Type="http://schemas.openxmlformats.org/officeDocument/2006/relationships/hyperlink" Target="mailto:licitaciones2lsas@gmail.com" TargetMode="External"/><Relationship Id="rId26" Type="http://schemas.openxmlformats.org/officeDocument/2006/relationships/hyperlink" Target="https://drive.google.com/drive/folders/15vvVKdM0T9_zm-Y183zNN7oo-2okoj50?usp=drive_link" TargetMode="External"/><Relationship Id="rId39" Type="http://schemas.openxmlformats.org/officeDocument/2006/relationships/hyperlink" Target="https://drive.google.com/drive/folders/1cKPlPJSh6tXxysXqeoi94VLvqS-Wq6Qo?usp=drive_link" TargetMode="External"/><Relationship Id="rId21" Type="http://schemas.openxmlformats.org/officeDocument/2006/relationships/hyperlink" Target="mailto:agroantioquiacontratos@gmail.com" TargetMode="External"/><Relationship Id="rId34" Type="http://schemas.openxmlformats.org/officeDocument/2006/relationships/hyperlink" Target="https://drive.google.com/drive/folders/1bc_mBi7-rHp9H-erFmPfWnLxTsVe7iYW?usp=drive_link" TargetMode="External"/><Relationship Id="rId42" Type="http://schemas.openxmlformats.org/officeDocument/2006/relationships/hyperlink" Target="https://drive.google.com/drive/folders/1wHIL-OQsOS3bQkCaqvjJvSfa_t1WIT2w?usp=drive_link" TargetMode="External"/><Relationship Id="rId7" Type="http://schemas.openxmlformats.org/officeDocument/2006/relationships/hyperlink" Target="mailto:servicioalcliente@bolsamercantil.com.co" TargetMode="External"/><Relationship Id="rId2" Type="http://schemas.openxmlformats.org/officeDocument/2006/relationships/hyperlink" Target="mailto:gobiernovirtual@panamericana.com.co" TargetMode="External"/><Relationship Id="rId16" Type="http://schemas.openxmlformats.org/officeDocument/2006/relationships/hyperlink" Target="mailto:licitaciones@laimprentaim.com" TargetMode="External"/><Relationship Id="rId29" Type="http://schemas.openxmlformats.org/officeDocument/2006/relationships/hyperlink" Target="https://drive.google.com/drive/folders/16ZmF9mXh1fB677mlcv92hCBWslnfwHw4?usp=drive_link" TargetMode="External"/><Relationship Id="rId1" Type="http://schemas.openxmlformats.org/officeDocument/2006/relationships/hyperlink" Target="mailto:desarrolladornegocios@invesakk.com" TargetMode="External"/><Relationship Id="rId6" Type="http://schemas.openxmlformats.org/officeDocument/2006/relationships/hyperlink" Target="mailto:bogota10@papeleriaveneplast.com" TargetMode="External"/><Relationship Id="rId11" Type="http://schemas.openxmlformats.org/officeDocument/2006/relationships/hyperlink" Target="mailto:tatysdaijuly@gmai.lcom" TargetMode="External"/><Relationship Id="rId24" Type="http://schemas.openxmlformats.org/officeDocument/2006/relationships/hyperlink" Target="https://drive.google.com/drive/folders/15gMk2SLAJRsZXTqFg7y8QkLcufO1C5Oj?usp=drive_link" TargetMode="External"/><Relationship Id="rId32" Type="http://schemas.openxmlformats.org/officeDocument/2006/relationships/hyperlink" Target="https://drive.google.com/drive/folders/1c0CpByUJnYEaXDsFk7An0d_dtKldhOeZ?usp=drive_link" TargetMode="External"/><Relationship Id="rId37" Type="http://schemas.openxmlformats.org/officeDocument/2006/relationships/hyperlink" Target="https://drive.google.com/drive/folders/1nxsLY7joy-u7M7OGOrTFSS0YvfjCnBcU?usp=drive_link" TargetMode="External"/><Relationship Id="rId40" Type="http://schemas.openxmlformats.org/officeDocument/2006/relationships/hyperlink" Target="https://drive.google.com/drive/folders/1nbsaGUBFUU-Cs8dC_y9a--HmJhwqwA1k?usp=drive_link" TargetMode="External"/><Relationship Id="rId45" Type="http://schemas.openxmlformats.org/officeDocument/2006/relationships/printerSettings" Target="../printerSettings/printerSettings3.bin"/><Relationship Id="rId5" Type="http://schemas.openxmlformats.org/officeDocument/2006/relationships/hyperlink" Target="mailto:ingrid.zuleta@prosutec.net" TargetMode="External"/><Relationship Id="rId15" Type="http://schemas.openxmlformats.org/officeDocument/2006/relationships/hyperlink" Target="mailto:patrybuj88@hotmail.com" TargetMode="External"/><Relationship Id="rId23" Type="http://schemas.openxmlformats.org/officeDocument/2006/relationships/hyperlink" Target="https://drive.google.com/drive/folders/15J8Kpx6C36ptBhZwXcaqzgi9OsHtW8KI?usp=drive_link" TargetMode="External"/><Relationship Id="rId28" Type="http://schemas.openxmlformats.org/officeDocument/2006/relationships/hyperlink" Target="https://drive.google.com/drive/folders/16AX0UQx4sagijO9nTo_D82cBK1QQLMTd?usp=drive_link" TargetMode="External"/><Relationship Id="rId36" Type="http://schemas.openxmlformats.org/officeDocument/2006/relationships/hyperlink" Target="https://drive.google.com/drive/folders/1cuTHtztZ0U0fjqLy8ZYnFvAz1xEOiGFn?usp=drive_link" TargetMode="External"/><Relationship Id="rId10" Type="http://schemas.openxmlformats.org/officeDocument/2006/relationships/hyperlink" Target="mailto:INFO@PRIXMASOL.COM" TargetMode="External"/><Relationship Id="rId19" Type="http://schemas.openxmlformats.org/officeDocument/2006/relationships/hyperlink" Target="mailto:comiagro@une.net.co" TargetMode="External"/><Relationship Id="rId31" Type="http://schemas.openxmlformats.org/officeDocument/2006/relationships/hyperlink" Target="https://drive.google.com/drive/folders/1bfO-MnIklxVOvLZJU8VwEtlzV4J3r4rN?usp=drive_link" TargetMode="External"/><Relationship Id="rId44" Type="http://schemas.openxmlformats.org/officeDocument/2006/relationships/hyperlink" Target="https://drive.google.com/drive/folders/1vLsD3sUtAJmXaC3BAZyyBg61D1cmmZD6?usp=drive_link" TargetMode="External"/><Relationship Id="rId4" Type="http://schemas.openxmlformats.org/officeDocument/2006/relationships/hyperlink" Target="mailto:amp@hasltda.com" TargetMode="External"/><Relationship Id="rId9" Type="http://schemas.openxmlformats.org/officeDocument/2006/relationships/hyperlink" Target="mailto:Dorisbatybaty@hotmailcom" TargetMode="External"/><Relationship Id="rId14" Type="http://schemas.openxmlformats.org/officeDocument/2006/relationships/hyperlink" Target="mailto:malejandra251330@gmail.com" TargetMode="External"/><Relationship Id="rId22" Type="http://schemas.openxmlformats.org/officeDocument/2006/relationships/hyperlink" Target="mailto:integradaingenieria70@gmail.com" TargetMode="External"/><Relationship Id="rId27" Type="http://schemas.openxmlformats.org/officeDocument/2006/relationships/hyperlink" Target="https://drive.google.com/drive/folders/15x4A3L1mhq662Gam_RkhB9QTg-sdL8Jg?usp=drive_link" TargetMode="External"/><Relationship Id="rId30" Type="http://schemas.openxmlformats.org/officeDocument/2006/relationships/hyperlink" Target="https://drive.google.com/drive/folders/1qxdErLoJaSWKSfgV67ra-vOS7hNxuQX0?usp=drive_link" TargetMode="External"/><Relationship Id="rId35" Type="http://schemas.openxmlformats.org/officeDocument/2006/relationships/hyperlink" Target="https://drive.google.com/drive/folders/1bh5b32AtnfwmA4-4_679G40LKq7kN4Jl?usp=drive_link" TargetMode="External"/><Relationship Id="rId43" Type="http://schemas.openxmlformats.org/officeDocument/2006/relationships/hyperlink" Target="https://drive.google.com/drive/folders/1ZKwU72TenJeTXkaxh8y4AOMhGGHev-VU?usp=drive_link" TargetMode="External"/><Relationship Id="rId8" Type="http://schemas.openxmlformats.org/officeDocument/2006/relationships/hyperlink" Target="mailto:Patrycozzarelli@icloud.com" TargetMode="External"/><Relationship Id="rId3" Type="http://schemas.openxmlformats.org/officeDocument/2006/relationships/hyperlink" Target="mailto:gestioncontratos@distracom.com.co" TargetMode="External"/><Relationship Id="rId12" Type="http://schemas.openxmlformats.org/officeDocument/2006/relationships/hyperlink" Target="mailto:alfredoalcazaracevedo1971@hotmail.com" TargetMode="External"/><Relationship Id="rId17" Type="http://schemas.openxmlformats.org/officeDocument/2006/relationships/hyperlink" Target="mailto:megaconstrusas@gmail.com" TargetMode="External"/><Relationship Id="rId25" Type="http://schemas.openxmlformats.org/officeDocument/2006/relationships/hyperlink" Target="https://drive.google.com/drive/folders/1g8ZpNrXWCcID60olXb_1VSD2gDbh8fx6?usp=drive_link" TargetMode="External"/><Relationship Id="rId33" Type="http://schemas.openxmlformats.org/officeDocument/2006/relationships/hyperlink" Target="https://drive.google.com/drive/folders/1vLsD3sUtAJmXaC3BAZyyBg61D1cmmZD6?usp=drive_link" TargetMode="External"/><Relationship Id="rId38" Type="http://schemas.openxmlformats.org/officeDocument/2006/relationships/hyperlink" Target="https://drive.google.com/drive/folders/1Qre27rfCgxEAynOm42ZX2ynzFJrrC-BX?usp=drive_link" TargetMode="External"/><Relationship Id="rId46" Type="http://schemas.openxmlformats.org/officeDocument/2006/relationships/drawing" Target="../drawings/drawing3.xml"/><Relationship Id="rId20" Type="http://schemas.openxmlformats.org/officeDocument/2006/relationships/hyperlink" Target="mailto:gerenciacomercial@wostservices.com" TargetMode="External"/><Relationship Id="rId41" Type="http://schemas.openxmlformats.org/officeDocument/2006/relationships/hyperlink" Target="https://drive.google.com/drive/folders/1azJnAEypwFxizzLY2McPBXUCRdOWwERx?usp=drive_link"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7B256-5C46-4C96-9B93-7576EC8286EF}">
  <dimension ref="A1:V96"/>
  <sheetViews>
    <sheetView tabSelected="1" zoomScale="50" zoomScaleNormal="50" workbookViewId="0">
      <pane ySplit="2" topLeftCell="A28" activePane="bottomLeft" state="frozen"/>
      <selection activeCell="N2" sqref="N2"/>
      <selection pane="bottomLeft" activeCell="F29" sqref="F29"/>
    </sheetView>
  </sheetViews>
  <sheetFormatPr baseColWidth="10" defaultRowHeight="117.75" customHeight="1" x14ac:dyDescent="0.3"/>
  <cols>
    <col min="1" max="1" width="11.42578125" style="185"/>
    <col min="2" max="2" width="25.85546875" style="185" customWidth="1"/>
    <col min="3" max="3" width="34.5703125" style="185" customWidth="1"/>
    <col min="4" max="4" width="22.140625" style="185" customWidth="1"/>
    <col min="5" max="5" width="27.140625" style="185" customWidth="1"/>
    <col min="6" max="6" width="60.7109375" style="185" customWidth="1"/>
    <col min="7" max="7" width="39.5703125" style="185" customWidth="1"/>
    <col min="8" max="8" width="29.42578125" style="185" customWidth="1"/>
    <col min="9" max="9" width="32" style="185" customWidth="1"/>
    <col min="10" max="15" width="23.140625" style="185" customWidth="1"/>
    <col min="16" max="16" width="22" style="185" customWidth="1"/>
    <col min="17" max="17" width="18.42578125" style="185" customWidth="1"/>
    <col min="18" max="18" width="29.5703125" style="185" customWidth="1"/>
    <col min="19" max="19" width="11.42578125" style="185"/>
    <col min="20" max="20" width="29.5703125" style="185" customWidth="1"/>
    <col min="21" max="21" width="21.85546875" style="185" customWidth="1"/>
    <col min="22" max="22" width="26.5703125" style="185" customWidth="1"/>
    <col min="23" max="16384" width="11.42578125" style="185"/>
  </cols>
  <sheetData>
    <row r="1" spans="1:22" ht="117.75" customHeight="1" thickBot="1" x14ac:dyDescent="0.35">
      <c r="A1" s="272"/>
      <c r="B1" s="273"/>
      <c r="C1" s="273"/>
      <c r="D1" s="273"/>
      <c r="E1" s="273"/>
      <c r="F1" s="273"/>
      <c r="G1" s="273"/>
      <c r="H1" s="273"/>
      <c r="I1" s="273"/>
      <c r="J1" s="273"/>
      <c r="K1" s="273"/>
      <c r="L1" s="273"/>
      <c r="M1" s="273"/>
      <c r="N1" s="273"/>
      <c r="O1" s="273"/>
      <c r="P1" s="273"/>
      <c r="Q1" s="186"/>
      <c r="R1" s="186"/>
      <c r="S1" s="186"/>
      <c r="T1" s="186"/>
      <c r="U1" s="186"/>
      <c r="V1" s="187"/>
    </row>
    <row r="2" spans="1:22" s="355" customFormat="1" ht="117.75" customHeight="1" x14ac:dyDescent="0.3">
      <c r="A2" s="352" t="s">
        <v>0</v>
      </c>
      <c r="B2" s="353" t="s">
        <v>1</v>
      </c>
      <c r="C2" s="353" t="s">
        <v>1016</v>
      </c>
      <c r="D2" s="353" t="s">
        <v>1017</v>
      </c>
      <c r="E2" s="353" t="s">
        <v>2</v>
      </c>
      <c r="F2" s="353" t="s">
        <v>3</v>
      </c>
      <c r="G2" s="354" t="s">
        <v>4</v>
      </c>
      <c r="H2" s="354" t="s">
        <v>5</v>
      </c>
      <c r="I2" s="354" t="s">
        <v>1020</v>
      </c>
      <c r="J2" s="354" t="s">
        <v>6</v>
      </c>
      <c r="K2" s="354" t="s">
        <v>1019</v>
      </c>
      <c r="L2" s="354" t="s">
        <v>8</v>
      </c>
      <c r="M2" s="353" t="s">
        <v>9</v>
      </c>
      <c r="N2" s="353" t="s">
        <v>1030</v>
      </c>
      <c r="O2" s="353" t="s">
        <v>10</v>
      </c>
      <c r="P2" s="353" t="s">
        <v>11</v>
      </c>
      <c r="Q2" s="353" t="s">
        <v>12</v>
      </c>
      <c r="R2" s="353" t="s">
        <v>1146</v>
      </c>
      <c r="S2" s="353" t="s">
        <v>13</v>
      </c>
      <c r="T2" s="353" t="s">
        <v>14</v>
      </c>
      <c r="U2" s="353" t="s">
        <v>15</v>
      </c>
      <c r="V2" s="353" t="s">
        <v>16</v>
      </c>
    </row>
    <row r="3" spans="1:22" s="270" customFormat="1" ht="117.75" customHeight="1" x14ac:dyDescent="0.3">
      <c r="A3" s="321">
        <v>1</v>
      </c>
      <c r="B3" s="322" t="s">
        <v>22</v>
      </c>
      <c r="C3" s="323" t="s">
        <v>983</v>
      </c>
      <c r="D3" s="323" t="s">
        <v>1018</v>
      </c>
      <c r="E3" s="323" t="s">
        <v>995</v>
      </c>
      <c r="F3" s="322" t="s">
        <v>998</v>
      </c>
      <c r="G3" s="268">
        <v>64680000</v>
      </c>
      <c r="H3" s="324">
        <v>521</v>
      </c>
      <c r="I3" s="322" t="s">
        <v>24</v>
      </c>
      <c r="J3" s="322" t="s">
        <v>1003</v>
      </c>
      <c r="K3" s="323" t="s">
        <v>1004</v>
      </c>
      <c r="L3" s="322" t="s">
        <v>26</v>
      </c>
      <c r="M3" s="323" t="s">
        <v>980</v>
      </c>
      <c r="N3" s="322" t="s">
        <v>1015</v>
      </c>
      <c r="O3" s="322" t="s">
        <v>219</v>
      </c>
      <c r="P3" s="322" t="s">
        <v>19</v>
      </c>
      <c r="Q3" s="322" t="s">
        <v>1005</v>
      </c>
      <c r="R3" s="325">
        <v>44964</v>
      </c>
      <c r="S3" s="322">
        <v>59</v>
      </c>
      <c r="T3" s="268">
        <v>60368000</v>
      </c>
      <c r="U3" s="326" t="s">
        <v>20</v>
      </c>
      <c r="V3" s="269" t="s">
        <v>1013</v>
      </c>
    </row>
    <row r="4" spans="1:22" ht="117.75" customHeight="1" x14ac:dyDescent="0.3">
      <c r="A4" s="327">
        <v>2</v>
      </c>
      <c r="B4" s="328" t="s">
        <v>17</v>
      </c>
      <c r="C4" s="328" t="s">
        <v>1046</v>
      </c>
      <c r="D4" s="329" t="s">
        <v>1047</v>
      </c>
      <c r="E4" s="328" t="s">
        <v>1048</v>
      </c>
      <c r="F4" s="328" t="s">
        <v>1049</v>
      </c>
      <c r="G4" s="330">
        <v>19606900</v>
      </c>
      <c r="H4" s="331">
        <v>575</v>
      </c>
      <c r="I4" s="330" t="s">
        <v>1029</v>
      </c>
      <c r="J4" s="329" t="s">
        <v>1014</v>
      </c>
      <c r="K4" s="329" t="s">
        <v>1043</v>
      </c>
      <c r="L4" s="328" t="s">
        <v>1050</v>
      </c>
      <c r="M4" s="328" t="s">
        <v>1054</v>
      </c>
      <c r="N4" s="328" t="s">
        <v>1051</v>
      </c>
      <c r="O4" s="328" t="s">
        <v>1031</v>
      </c>
      <c r="P4" s="328" t="s">
        <v>19</v>
      </c>
      <c r="Q4" s="328" t="s">
        <v>1005</v>
      </c>
      <c r="R4" s="332">
        <v>44984</v>
      </c>
      <c r="S4" s="328">
        <v>64</v>
      </c>
      <c r="T4" s="190">
        <v>19606900</v>
      </c>
      <c r="U4" s="330" t="s">
        <v>20</v>
      </c>
      <c r="V4" s="189" t="s">
        <v>1052</v>
      </c>
    </row>
    <row r="5" spans="1:22" ht="117.75" customHeight="1" x14ac:dyDescent="0.3">
      <c r="A5" s="333">
        <v>3</v>
      </c>
      <c r="B5" s="334" t="s">
        <v>22</v>
      </c>
      <c r="C5" s="328" t="s">
        <v>1056</v>
      </c>
      <c r="D5" s="329" t="s">
        <v>1057</v>
      </c>
      <c r="E5" s="328" t="s">
        <v>1058</v>
      </c>
      <c r="F5" s="328" t="s">
        <v>1059</v>
      </c>
      <c r="G5" s="330">
        <v>1180139.18</v>
      </c>
      <c r="H5" s="335">
        <v>629</v>
      </c>
      <c r="I5" s="330" t="s">
        <v>24</v>
      </c>
      <c r="J5" s="329" t="s">
        <v>1003</v>
      </c>
      <c r="K5" s="329" t="s">
        <v>1068</v>
      </c>
      <c r="L5" s="328" t="s">
        <v>1050</v>
      </c>
      <c r="M5" s="328" t="s">
        <v>1054</v>
      </c>
      <c r="N5" s="328" t="s">
        <v>1051</v>
      </c>
      <c r="O5" s="329" t="s">
        <v>219</v>
      </c>
      <c r="P5" s="329" t="s">
        <v>19</v>
      </c>
      <c r="Q5" s="328" t="s">
        <v>1145</v>
      </c>
      <c r="R5" s="332">
        <v>45006</v>
      </c>
      <c r="S5" s="328">
        <v>68</v>
      </c>
      <c r="T5" s="271">
        <v>31856151.260000002</v>
      </c>
      <c r="U5" s="330" t="s">
        <v>20</v>
      </c>
      <c r="V5" s="189" t="s">
        <v>1069</v>
      </c>
    </row>
    <row r="6" spans="1:22" ht="117.75" customHeight="1" x14ac:dyDescent="0.3">
      <c r="A6" s="336"/>
      <c r="B6" s="334" t="s">
        <v>22</v>
      </c>
      <c r="C6" s="328" t="s">
        <v>1063</v>
      </c>
      <c r="D6" s="329" t="s">
        <v>1065</v>
      </c>
      <c r="E6" s="328" t="s">
        <v>1061</v>
      </c>
      <c r="F6" s="328" t="s">
        <v>1066</v>
      </c>
      <c r="G6" s="330">
        <v>4006730</v>
      </c>
      <c r="H6" s="335">
        <v>631</v>
      </c>
      <c r="I6" s="330" t="s">
        <v>24</v>
      </c>
      <c r="J6" s="329" t="s">
        <v>1003</v>
      </c>
      <c r="K6" s="329" t="s">
        <v>1068</v>
      </c>
      <c r="L6" s="328" t="s">
        <v>1050</v>
      </c>
      <c r="M6" s="328" t="s">
        <v>1054</v>
      </c>
      <c r="N6" s="328" t="s">
        <v>1051</v>
      </c>
      <c r="O6" s="329" t="s">
        <v>219</v>
      </c>
      <c r="P6" s="329" t="s">
        <v>19</v>
      </c>
      <c r="Q6" s="328" t="s">
        <v>1145</v>
      </c>
      <c r="R6" s="332">
        <v>45007</v>
      </c>
      <c r="S6" s="328">
        <v>68</v>
      </c>
      <c r="T6" s="337"/>
      <c r="U6" s="330" t="s">
        <v>20</v>
      </c>
      <c r="V6" s="189" t="s">
        <v>1070</v>
      </c>
    </row>
    <row r="7" spans="1:22" ht="117.75" customHeight="1" x14ac:dyDescent="0.3">
      <c r="A7" s="338"/>
      <c r="B7" s="334" t="s">
        <v>22</v>
      </c>
      <c r="C7" s="328" t="s">
        <v>1064</v>
      </c>
      <c r="D7" s="329" t="s">
        <v>1057</v>
      </c>
      <c r="E7" s="328" t="s">
        <v>1062</v>
      </c>
      <c r="F7" s="328" t="s">
        <v>1067</v>
      </c>
      <c r="G7" s="330">
        <v>13076092.539999999</v>
      </c>
      <c r="H7" s="335">
        <v>630</v>
      </c>
      <c r="I7" s="330" t="s">
        <v>24</v>
      </c>
      <c r="J7" s="329" t="s">
        <v>1003</v>
      </c>
      <c r="K7" s="329" t="s">
        <v>1068</v>
      </c>
      <c r="L7" s="328" t="s">
        <v>1050</v>
      </c>
      <c r="M7" s="328" t="s">
        <v>1054</v>
      </c>
      <c r="N7" s="328" t="s">
        <v>1051</v>
      </c>
      <c r="O7" s="329" t="s">
        <v>219</v>
      </c>
      <c r="P7" s="329" t="s">
        <v>19</v>
      </c>
      <c r="Q7" s="328" t="s">
        <v>1145</v>
      </c>
      <c r="R7" s="332">
        <v>45008</v>
      </c>
      <c r="S7" s="328">
        <v>68</v>
      </c>
      <c r="T7" s="339"/>
      <c r="U7" s="330" t="s">
        <v>20</v>
      </c>
      <c r="V7" s="189" t="s">
        <v>1071</v>
      </c>
    </row>
    <row r="8" spans="1:22" ht="117.75" customHeight="1" x14ac:dyDescent="0.3">
      <c r="A8" s="340">
        <v>4</v>
      </c>
      <c r="B8" s="334" t="s">
        <v>22</v>
      </c>
      <c r="C8" s="328" t="s">
        <v>1100</v>
      </c>
      <c r="D8" s="329" t="s">
        <v>1101</v>
      </c>
      <c r="E8" s="328" t="s">
        <v>1102</v>
      </c>
      <c r="F8" s="328" t="s">
        <v>1103</v>
      </c>
      <c r="G8" s="330">
        <v>4153625</v>
      </c>
      <c r="H8" s="331">
        <v>768</v>
      </c>
      <c r="I8" s="330" t="s">
        <v>24</v>
      </c>
      <c r="J8" s="329" t="s">
        <v>1003</v>
      </c>
      <c r="K8" s="329" t="s">
        <v>1068</v>
      </c>
      <c r="L8" s="328" t="s">
        <v>1050</v>
      </c>
      <c r="M8" s="328" t="s">
        <v>1104</v>
      </c>
      <c r="N8" s="328" t="s">
        <v>1105</v>
      </c>
      <c r="O8" s="329" t="s">
        <v>219</v>
      </c>
      <c r="P8" s="329" t="s">
        <v>19</v>
      </c>
      <c r="Q8" s="328" t="s">
        <v>1145</v>
      </c>
      <c r="R8" s="332">
        <v>45054</v>
      </c>
      <c r="S8" s="328">
        <v>90</v>
      </c>
      <c r="T8" s="190">
        <v>4694305</v>
      </c>
      <c r="U8" s="341" t="s">
        <v>20</v>
      </c>
      <c r="V8" s="189" t="s">
        <v>1106</v>
      </c>
    </row>
    <row r="9" spans="1:22" ht="117.75" customHeight="1" x14ac:dyDescent="0.3">
      <c r="A9" s="340">
        <v>5</v>
      </c>
      <c r="B9" s="334" t="s">
        <v>17</v>
      </c>
      <c r="C9" s="328" t="s">
        <v>1119</v>
      </c>
      <c r="D9" s="329" t="s">
        <v>1120</v>
      </c>
      <c r="E9" s="328" t="s">
        <v>1121</v>
      </c>
      <c r="F9" s="328" t="s">
        <v>1122</v>
      </c>
      <c r="G9" s="330">
        <v>195999872</v>
      </c>
      <c r="H9" s="331">
        <v>830</v>
      </c>
      <c r="I9" s="330" t="s">
        <v>1029</v>
      </c>
      <c r="J9" s="329" t="s">
        <v>1014</v>
      </c>
      <c r="K9" s="329" t="s">
        <v>18</v>
      </c>
      <c r="L9" s="328" t="s">
        <v>1050</v>
      </c>
      <c r="M9" s="328" t="s">
        <v>1054</v>
      </c>
      <c r="N9" s="328" t="s">
        <v>1051</v>
      </c>
      <c r="O9" s="328" t="s">
        <v>1031</v>
      </c>
      <c r="P9" s="328" t="s">
        <v>19</v>
      </c>
      <c r="Q9" s="328" t="s">
        <v>1005</v>
      </c>
      <c r="R9" s="332">
        <v>45064</v>
      </c>
      <c r="S9" s="328">
        <v>87</v>
      </c>
      <c r="T9" s="190">
        <v>195999872</v>
      </c>
      <c r="U9" s="341" t="s">
        <v>20</v>
      </c>
      <c r="V9" s="189" t="s">
        <v>1123</v>
      </c>
    </row>
    <row r="10" spans="1:22" ht="203.25" customHeight="1" x14ac:dyDescent="0.3">
      <c r="A10" s="342">
        <v>6</v>
      </c>
      <c r="B10" s="334" t="s">
        <v>22</v>
      </c>
      <c r="C10" s="328" t="s">
        <v>1305</v>
      </c>
      <c r="D10" s="329" t="s">
        <v>1300</v>
      </c>
      <c r="E10" s="328" t="s">
        <v>1289</v>
      </c>
      <c r="F10" s="328" t="s">
        <v>1144</v>
      </c>
      <c r="G10" s="330">
        <v>223486127.00999999</v>
      </c>
      <c r="H10" s="331" t="s">
        <v>1290</v>
      </c>
      <c r="I10" s="330" t="s">
        <v>1291</v>
      </c>
      <c r="J10" s="329" t="s">
        <v>1003</v>
      </c>
      <c r="K10" s="329" t="s">
        <v>1053</v>
      </c>
      <c r="L10" s="328" t="s">
        <v>1050</v>
      </c>
      <c r="M10" s="328" t="s">
        <v>1054</v>
      </c>
      <c r="N10" s="328" t="s">
        <v>1051</v>
      </c>
      <c r="O10" s="328" t="s">
        <v>219</v>
      </c>
      <c r="P10" s="328" t="s">
        <v>19</v>
      </c>
      <c r="Q10" s="328" t="s">
        <v>1005</v>
      </c>
      <c r="R10" s="332">
        <v>45087</v>
      </c>
      <c r="S10" s="328" t="s">
        <v>1292</v>
      </c>
      <c r="T10" s="190">
        <f>109939401.72+46449743+46449742.26+111015156.57</f>
        <v>313854043.54999995</v>
      </c>
      <c r="U10" s="341" t="s">
        <v>20</v>
      </c>
      <c r="V10" s="191" t="s">
        <v>1299</v>
      </c>
    </row>
    <row r="11" spans="1:22" ht="117.75" customHeight="1" x14ac:dyDescent="0.3">
      <c r="A11" s="333">
        <v>7</v>
      </c>
      <c r="B11" s="334" t="s">
        <v>17</v>
      </c>
      <c r="C11" s="328" t="s">
        <v>1306</v>
      </c>
      <c r="D11" s="329" t="s">
        <v>1308</v>
      </c>
      <c r="E11" s="328" t="s">
        <v>1309</v>
      </c>
      <c r="F11" s="328" t="s">
        <v>1310</v>
      </c>
      <c r="G11" s="330">
        <v>19262100</v>
      </c>
      <c r="H11" s="331" t="s">
        <v>4109</v>
      </c>
      <c r="I11" s="330" t="s">
        <v>1029</v>
      </c>
      <c r="J11" s="329" t="s">
        <v>1014</v>
      </c>
      <c r="K11" s="329" t="s">
        <v>18</v>
      </c>
      <c r="L11" s="328" t="s">
        <v>1050</v>
      </c>
      <c r="M11" s="328" t="s">
        <v>1054</v>
      </c>
      <c r="N11" s="328" t="s">
        <v>1051</v>
      </c>
      <c r="O11" s="328" t="s">
        <v>1031</v>
      </c>
      <c r="P11" s="328" t="s">
        <v>19</v>
      </c>
      <c r="Q11" s="328" t="s">
        <v>1005</v>
      </c>
      <c r="R11" s="332">
        <v>45119</v>
      </c>
      <c r="S11" s="328">
        <v>111</v>
      </c>
      <c r="T11" s="190">
        <v>25837439.18</v>
      </c>
      <c r="U11" s="341" t="s">
        <v>20</v>
      </c>
      <c r="V11" s="191" t="s">
        <v>1313</v>
      </c>
    </row>
    <row r="12" spans="1:22" ht="117.75" customHeight="1" x14ac:dyDescent="0.3">
      <c r="A12" s="340"/>
      <c r="B12" s="334" t="s">
        <v>17</v>
      </c>
      <c r="C12" s="328" t="s">
        <v>1307</v>
      </c>
      <c r="D12" s="329" t="s">
        <v>1311</v>
      </c>
      <c r="E12" s="328" t="s">
        <v>1312</v>
      </c>
      <c r="F12" s="328" t="s">
        <v>1310</v>
      </c>
      <c r="G12" s="330">
        <v>6537000</v>
      </c>
      <c r="H12" s="331" t="s">
        <v>4110</v>
      </c>
      <c r="I12" s="330" t="s">
        <v>1029</v>
      </c>
      <c r="J12" s="329" t="s">
        <v>1014</v>
      </c>
      <c r="K12" s="329" t="s">
        <v>18</v>
      </c>
      <c r="L12" s="328" t="s">
        <v>1050</v>
      </c>
      <c r="M12" s="328" t="s">
        <v>1054</v>
      </c>
      <c r="N12" s="328" t="s">
        <v>1051</v>
      </c>
      <c r="O12" s="328" t="s">
        <v>1031</v>
      </c>
      <c r="P12" s="328" t="s">
        <v>19</v>
      </c>
      <c r="Q12" s="328" t="s">
        <v>1005</v>
      </c>
      <c r="R12" s="332">
        <v>45119</v>
      </c>
      <c r="S12" s="328">
        <v>111</v>
      </c>
      <c r="T12" s="190">
        <v>6537000</v>
      </c>
      <c r="U12" s="341" t="s">
        <v>20</v>
      </c>
      <c r="V12" s="191" t="s">
        <v>1314</v>
      </c>
    </row>
    <row r="13" spans="1:22" ht="117.75" customHeight="1" x14ac:dyDescent="0.3">
      <c r="A13" s="333">
        <v>8</v>
      </c>
      <c r="B13" s="334" t="s">
        <v>22</v>
      </c>
      <c r="C13" s="328" t="s">
        <v>4026</v>
      </c>
      <c r="D13" s="329" t="s">
        <v>4053</v>
      </c>
      <c r="E13" s="328" t="s">
        <v>1102</v>
      </c>
      <c r="F13" s="328" t="s">
        <v>4054</v>
      </c>
      <c r="G13" s="330">
        <v>18374748</v>
      </c>
      <c r="H13" s="331" t="s">
        <v>4111</v>
      </c>
      <c r="I13" s="330" t="s">
        <v>1029</v>
      </c>
      <c r="J13" s="329" t="s">
        <v>4113</v>
      </c>
      <c r="K13" s="329" t="s">
        <v>1512</v>
      </c>
      <c r="L13" s="328" t="s">
        <v>1050</v>
      </c>
      <c r="M13" s="328" t="s">
        <v>1054</v>
      </c>
      <c r="N13" s="328" t="s">
        <v>1051</v>
      </c>
      <c r="O13" s="328" t="s">
        <v>219</v>
      </c>
      <c r="P13" s="328" t="s">
        <v>19</v>
      </c>
      <c r="Q13" s="328" t="s">
        <v>1005</v>
      </c>
      <c r="R13" s="332">
        <v>45131</v>
      </c>
      <c r="S13" s="328" t="s">
        <v>4125</v>
      </c>
      <c r="T13" s="190">
        <v>12313087</v>
      </c>
      <c r="U13" s="341" t="s">
        <v>20</v>
      </c>
      <c r="V13" s="191" t="s">
        <v>1314</v>
      </c>
    </row>
    <row r="14" spans="1:22" ht="117.75" customHeight="1" x14ac:dyDescent="0.3">
      <c r="A14" s="342"/>
      <c r="B14" s="334" t="s">
        <v>22</v>
      </c>
      <c r="C14" s="328" t="s">
        <v>4027</v>
      </c>
      <c r="D14" s="329" t="s">
        <v>4053</v>
      </c>
      <c r="E14" s="328" t="s">
        <v>4055</v>
      </c>
      <c r="F14" s="328" t="s">
        <v>4054</v>
      </c>
      <c r="G14" s="330">
        <v>434000</v>
      </c>
      <c r="H14" s="331" t="s">
        <v>4100</v>
      </c>
      <c r="I14" s="330" t="s">
        <v>1029</v>
      </c>
      <c r="J14" s="329" t="s">
        <v>4113</v>
      </c>
      <c r="K14" s="329" t="s">
        <v>1512</v>
      </c>
      <c r="L14" s="328" t="s">
        <v>1050</v>
      </c>
      <c r="M14" s="328" t="s">
        <v>1054</v>
      </c>
      <c r="N14" s="328" t="s">
        <v>1051</v>
      </c>
      <c r="O14" s="328" t="s">
        <v>219</v>
      </c>
      <c r="P14" s="328" t="s">
        <v>19</v>
      </c>
      <c r="Q14" s="328" t="s">
        <v>1005</v>
      </c>
      <c r="R14" s="332">
        <v>45131</v>
      </c>
      <c r="S14" s="328" t="s">
        <v>4125</v>
      </c>
      <c r="T14" s="190">
        <v>434000</v>
      </c>
      <c r="U14" s="341" t="s">
        <v>20</v>
      </c>
      <c r="V14" s="191" t="s">
        <v>1314</v>
      </c>
    </row>
    <row r="15" spans="1:22" ht="117.75" customHeight="1" x14ac:dyDescent="0.3">
      <c r="A15" s="342"/>
      <c r="B15" s="334" t="s">
        <v>22</v>
      </c>
      <c r="C15" s="328" t="s">
        <v>4028</v>
      </c>
      <c r="D15" s="329" t="s">
        <v>4053</v>
      </c>
      <c r="E15" s="328" t="s">
        <v>1312</v>
      </c>
      <c r="F15" s="328" t="s">
        <v>4054</v>
      </c>
      <c r="G15" s="330">
        <v>3220000</v>
      </c>
      <c r="H15" s="331" t="s">
        <v>4101</v>
      </c>
      <c r="I15" s="330" t="s">
        <v>1029</v>
      </c>
      <c r="J15" s="329" t="s">
        <v>4113</v>
      </c>
      <c r="K15" s="329" t="s">
        <v>1512</v>
      </c>
      <c r="L15" s="328" t="s">
        <v>1050</v>
      </c>
      <c r="M15" s="328" t="s">
        <v>1054</v>
      </c>
      <c r="N15" s="328" t="s">
        <v>1051</v>
      </c>
      <c r="O15" s="328" t="s">
        <v>219</v>
      </c>
      <c r="P15" s="328" t="s">
        <v>19</v>
      </c>
      <c r="Q15" s="328" t="s">
        <v>1005</v>
      </c>
      <c r="R15" s="332">
        <v>45131</v>
      </c>
      <c r="S15" s="328" t="s">
        <v>4125</v>
      </c>
      <c r="T15" s="190">
        <v>3220000</v>
      </c>
      <c r="U15" s="341" t="s">
        <v>20</v>
      </c>
      <c r="V15" s="191" t="s">
        <v>1314</v>
      </c>
    </row>
    <row r="16" spans="1:22" ht="117.75" customHeight="1" x14ac:dyDescent="0.3">
      <c r="A16" s="340"/>
      <c r="B16" s="334" t="s">
        <v>22</v>
      </c>
      <c r="C16" s="328" t="s">
        <v>4032</v>
      </c>
      <c r="D16" s="329" t="s">
        <v>4045</v>
      </c>
      <c r="E16" s="328" t="s">
        <v>1102</v>
      </c>
      <c r="F16" s="328" t="s">
        <v>4046</v>
      </c>
      <c r="G16" s="330">
        <v>16485995</v>
      </c>
      <c r="H16" s="331" t="s">
        <v>4102</v>
      </c>
      <c r="I16" s="330" t="s">
        <v>24</v>
      </c>
      <c r="J16" s="329" t="s">
        <v>4114</v>
      </c>
      <c r="K16" s="329" t="s">
        <v>1003</v>
      </c>
      <c r="L16" s="328" t="s">
        <v>1050</v>
      </c>
      <c r="M16" s="328" t="s">
        <v>1054</v>
      </c>
      <c r="N16" s="328" t="s">
        <v>1051</v>
      </c>
      <c r="O16" s="328" t="s">
        <v>219</v>
      </c>
      <c r="P16" s="328" t="s">
        <v>19</v>
      </c>
      <c r="Q16" s="328" t="s">
        <v>1005</v>
      </c>
      <c r="R16" s="332">
        <v>45131</v>
      </c>
      <c r="S16" s="328" t="s">
        <v>4126</v>
      </c>
      <c r="T16" s="190">
        <v>22554800</v>
      </c>
      <c r="U16" s="341" t="s">
        <v>20</v>
      </c>
      <c r="V16" s="191" t="s">
        <v>1314</v>
      </c>
    </row>
    <row r="17" spans="1:22" ht="117.75" customHeight="1" x14ac:dyDescent="0.3">
      <c r="A17" s="340">
        <v>9</v>
      </c>
      <c r="B17" s="334" t="s">
        <v>22</v>
      </c>
      <c r="C17" s="328" t="s">
        <v>4029</v>
      </c>
      <c r="D17" s="329" t="s">
        <v>4050</v>
      </c>
      <c r="E17" s="328" t="s">
        <v>4051</v>
      </c>
      <c r="F17" s="328" t="s">
        <v>4052</v>
      </c>
      <c r="G17" s="330">
        <v>22554800.16</v>
      </c>
      <c r="H17" s="331" t="s">
        <v>4103</v>
      </c>
      <c r="I17" s="330" t="s">
        <v>1029</v>
      </c>
      <c r="J17" s="329" t="s">
        <v>4115</v>
      </c>
      <c r="K17" s="329" t="s">
        <v>4119</v>
      </c>
      <c r="L17" s="328" t="s">
        <v>1050</v>
      </c>
      <c r="M17" s="328" t="s">
        <v>1054</v>
      </c>
      <c r="N17" s="328" t="s">
        <v>1051</v>
      </c>
      <c r="O17" s="328" t="s">
        <v>219</v>
      </c>
      <c r="P17" s="328" t="s">
        <v>19</v>
      </c>
      <c r="Q17" s="328" t="s">
        <v>1005</v>
      </c>
      <c r="R17" s="332">
        <v>45139</v>
      </c>
      <c r="S17" s="328" t="s">
        <v>4127</v>
      </c>
      <c r="T17" s="190">
        <v>3719000</v>
      </c>
      <c r="U17" s="341" t="s">
        <v>20</v>
      </c>
      <c r="V17" s="191" t="s">
        <v>1314</v>
      </c>
    </row>
    <row r="18" spans="1:22" ht="117.75" customHeight="1" x14ac:dyDescent="0.3">
      <c r="A18" s="333">
        <v>10</v>
      </c>
      <c r="B18" s="334" t="s">
        <v>22</v>
      </c>
      <c r="C18" s="328" t="s">
        <v>4030</v>
      </c>
      <c r="D18" s="329" t="s">
        <v>4049</v>
      </c>
      <c r="E18" s="328" t="s">
        <v>1174</v>
      </c>
      <c r="F18" s="328" t="s">
        <v>4047</v>
      </c>
      <c r="G18" s="330">
        <v>3719000</v>
      </c>
      <c r="H18" s="331" t="s">
        <v>4104</v>
      </c>
      <c r="I18" s="330" t="s">
        <v>4122</v>
      </c>
      <c r="J18" s="329" t="s">
        <v>4116</v>
      </c>
      <c r="K18" s="329" t="s">
        <v>4120</v>
      </c>
      <c r="L18" s="328" t="s">
        <v>1050</v>
      </c>
      <c r="M18" s="328" t="s">
        <v>1054</v>
      </c>
      <c r="N18" s="328" t="s">
        <v>1051</v>
      </c>
      <c r="O18" s="328" t="s">
        <v>219</v>
      </c>
      <c r="P18" s="328" t="s">
        <v>19</v>
      </c>
      <c r="Q18" s="328" t="s">
        <v>1005</v>
      </c>
      <c r="R18" s="332">
        <v>45139</v>
      </c>
      <c r="S18" s="328" t="s">
        <v>4128</v>
      </c>
      <c r="T18" s="190">
        <v>24661565</v>
      </c>
      <c r="U18" s="341" t="s">
        <v>20</v>
      </c>
      <c r="V18" s="191" t="s">
        <v>1314</v>
      </c>
    </row>
    <row r="19" spans="1:22" ht="117.75" customHeight="1" x14ac:dyDescent="0.3">
      <c r="A19" s="340"/>
      <c r="B19" s="334" t="s">
        <v>22</v>
      </c>
      <c r="C19" s="328" t="s">
        <v>4031</v>
      </c>
      <c r="D19" s="329" t="s">
        <v>4048</v>
      </c>
      <c r="E19" s="328" t="s">
        <v>1102</v>
      </c>
      <c r="F19" s="328" t="s">
        <v>4047</v>
      </c>
      <c r="G19" s="330">
        <v>24661565</v>
      </c>
      <c r="H19" s="331" t="s">
        <v>4105</v>
      </c>
      <c r="I19" s="330" t="s">
        <v>24</v>
      </c>
      <c r="J19" s="329" t="s">
        <v>4117</v>
      </c>
      <c r="K19" s="329" t="s">
        <v>1003</v>
      </c>
      <c r="L19" s="328" t="s">
        <v>1050</v>
      </c>
      <c r="M19" s="328" t="s">
        <v>1054</v>
      </c>
      <c r="N19" s="328" t="s">
        <v>1051</v>
      </c>
      <c r="O19" s="328" t="s">
        <v>219</v>
      </c>
      <c r="P19" s="328" t="s">
        <v>19</v>
      </c>
      <c r="Q19" s="328" t="s">
        <v>1005</v>
      </c>
      <c r="R19" s="332">
        <v>45132</v>
      </c>
      <c r="S19" s="328" t="s">
        <v>4129</v>
      </c>
      <c r="T19" s="190">
        <v>16485995</v>
      </c>
      <c r="U19" s="341" t="s">
        <v>20</v>
      </c>
      <c r="V19" s="191" t="s">
        <v>1314</v>
      </c>
    </row>
    <row r="20" spans="1:22" ht="117.75" customHeight="1" x14ac:dyDescent="0.3">
      <c r="A20" s="333">
        <v>11</v>
      </c>
      <c r="B20" s="334" t="s">
        <v>22</v>
      </c>
      <c r="C20" s="328" t="s">
        <v>4033</v>
      </c>
      <c r="D20" s="329" t="s">
        <v>4043</v>
      </c>
      <c r="E20" s="328" t="s">
        <v>4037</v>
      </c>
      <c r="F20" s="328" t="s">
        <v>4044</v>
      </c>
      <c r="G20" s="330">
        <v>3656010.82</v>
      </c>
      <c r="H20" s="331" t="s">
        <v>4106</v>
      </c>
      <c r="I20" s="330" t="s">
        <v>24</v>
      </c>
      <c r="J20" s="329" t="s">
        <v>4114</v>
      </c>
      <c r="K20" s="329" t="s">
        <v>1003</v>
      </c>
      <c r="L20" s="328" t="s">
        <v>1050</v>
      </c>
      <c r="M20" s="328" t="s">
        <v>1054</v>
      </c>
      <c r="N20" s="328" t="s">
        <v>1051</v>
      </c>
      <c r="O20" s="328" t="s">
        <v>219</v>
      </c>
      <c r="P20" s="328" t="s">
        <v>19</v>
      </c>
      <c r="Q20" s="328" t="s">
        <v>1005</v>
      </c>
      <c r="R20" s="332">
        <v>45141</v>
      </c>
      <c r="S20" s="328" t="s">
        <v>4130</v>
      </c>
      <c r="T20" s="190">
        <v>3656010.82</v>
      </c>
      <c r="U20" s="341" t="s">
        <v>20</v>
      </c>
      <c r="V20" s="191" t="s">
        <v>1314</v>
      </c>
    </row>
    <row r="21" spans="1:22" ht="117.75" customHeight="1" x14ac:dyDescent="0.3">
      <c r="A21" s="342"/>
      <c r="B21" s="334" t="s">
        <v>22</v>
      </c>
      <c r="C21" s="328" t="s">
        <v>4034</v>
      </c>
      <c r="D21" s="329" t="s">
        <v>4041</v>
      </c>
      <c r="E21" s="328" t="s">
        <v>4042</v>
      </c>
      <c r="F21" s="328" t="s">
        <v>4039</v>
      </c>
      <c r="G21" s="330">
        <v>3683155.58</v>
      </c>
      <c r="H21" s="331" t="s">
        <v>4107</v>
      </c>
      <c r="I21" s="330" t="s">
        <v>24</v>
      </c>
      <c r="J21" s="329" t="s">
        <v>4114</v>
      </c>
      <c r="K21" s="329" t="s">
        <v>1003</v>
      </c>
      <c r="L21" s="328" t="s">
        <v>1050</v>
      </c>
      <c r="M21" s="328" t="s">
        <v>1054</v>
      </c>
      <c r="N21" s="328" t="s">
        <v>1051</v>
      </c>
      <c r="O21" s="328" t="s">
        <v>219</v>
      </c>
      <c r="P21" s="328" t="s">
        <v>19</v>
      </c>
      <c r="Q21" s="328" t="s">
        <v>1005</v>
      </c>
      <c r="R21" s="332">
        <v>45141</v>
      </c>
      <c r="S21" s="328" t="s">
        <v>4130</v>
      </c>
      <c r="T21" s="190">
        <v>3683155.58</v>
      </c>
      <c r="U21" s="341" t="s">
        <v>20</v>
      </c>
      <c r="V21" s="191" t="s">
        <v>1314</v>
      </c>
    </row>
    <row r="22" spans="1:22" ht="117.75" customHeight="1" x14ac:dyDescent="0.3">
      <c r="A22" s="342"/>
      <c r="B22" s="334" t="s">
        <v>22</v>
      </c>
      <c r="C22" s="328" t="s">
        <v>4035</v>
      </c>
      <c r="D22" s="329" t="s">
        <v>4040</v>
      </c>
      <c r="E22" s="328" t="s">
        <v>4037</v>
      </c>
      <c r="F22" s="328" t="s">
        <v>4039</v>
      </c>
      <c r="G22" s="330">
        <v>3829554.47</v>
      </c>
      <c r="H22" s="331" t="s">
        <v>4108</v>
      </c>
      <c r="I22" s="330" t="s">
        <v>24</v>
      </c>
      <c r="J22" s="329" t="s">
        <v>4114</v>
      </c>
      <c r="K22" s="329" t="s">
        <v>1003</v>
      </c>
      <c r="L22" s="328" t="s">
        <v>1050</v>
      </c>
      <c r="M22" s="328" t="s">
        <v>1054</v>
      </c>
      <c r="N22" s="328" t="s">
        <v>1051</v>
      </c>
      <c r="O22" s="328" t="s">
        <v>219</v>
      </c>
      <c r="P22" s="328" t="s">
        <v>19</v>
      </c>
      <c r="Q22" s="328" t="s">
        <v>1005</v>
      </c>
      <c r="R22" s="332">
        <v>45142</v>
      </c>
      <c r="S22" s="328" t="s">
        <v>4130</v>
      </c>
      <c r="T22" s="190">
        <v>3829554.47</v>
      </c>
      <c r="U22" s="341" t="s">
        <v>20</v>
      </c>
      <c r="V22" s="191" t="s">
        <v>1314</v>
      </c>
    </row>
    <row r="23" spans="1:22" ht="117.75" customHeight="1" x14ac:dyDescent="0.3">
      <c r="A23" s="340"/>
      <c r="B23" s="334" t="s">
        <v>22</v>
      </c>
      <c r="C23" s="328" t="s">
        <v>4036</v>
      </c>
      <c r="D23" s="329" t="s">
        <v>4038</v>
      </c>
      <c r="E23" s="328" t="s">
        <v>4037</v>
      </c>
      <c r="F23" s="328" t="s">
        <v>4039</v>
      </c>
      <c r="G23" s="330">
        <v>30334015.5</v>
      </c>
      <c r="H23" s="331" t="s">
        <v>4112</v>
      </c>
      <c r="I23" s="330" t="s">
        <v>4122</v>
      </c>
      <c r="J23" s="329" t="s">
        <v>4118</v>
      </c>
      <c r="K23" s="329" t="s">
        <v>4121</v>
      </c>
      <c r="L23" s="328" t="s">
        <v>1050</v>
      </c>
      <c r="M23" s="328" t="s">
        <v>1054</v>
      </c>
      <c r="N23" s="328" t="s">
        <v>1051</v>
      </c>
      <c r="O23" s="328" t="s">
        <v>219</v>
      </c>
      <c r="P23" s="328" t="s">
        <v>19</v>
      </c>
      <c r="Q23" s="328" t="s">
        <v>1005</v>
      </c>
      <c r="R23" s="332">
        <v>45142</v>
      </c>
      <c r="S23" s="328" t="s">
        <v>4131</v>
      </c>
      <c r="T23" s="190">
        <v>29739230.5</v>
      </c>
      <c r="U23" s="341" t="s">
        <v>20</v>
      </c>
      <c r="V23" s="191" t="s">
        <v>1314</v>
      </c>
    </row>
    <row r="24" spans="1:22" s="267" customFormat="1" ht="117.75" customHeight="1" x14ac:dyDescent="0.3">
      <c r="A24" s="340">
        <v>12</v>
      </c>
      <c r="B24" s="334" t="s">
        <v>17</v>
      </c>
      <c r="C24" s="328" t="s">
        <v>1124</v>
      </c>
      <c r="D24" s="329" t="s">
        <v>1037</v>
      </c>
      <c r="E24" s="328" t="s">
        <v>1086</v>
      </c>
      <c r="F24" s="328" t="s">
        <v>1036</v>
      </c>
      <c r="G24" s="330">
        <v>111506093.79000001</v>
      </c>
      <c r="H24" s="331">
        <v>707</v>
      </c>
      <c r="I24" s="330" t="s">
        <v>1029</v>
      </c>
      <c r="J24" s="329" t="s">
        <v>1014</v>
      </c>
      <c r="K24" s="329" t="s">
        <v>1043</v>
      </c>
      <c r="L24" s="328" t="s">
        <v>26</v>
      </c>
      <c r="M24" s="328" t="s">
        <v>1039</v>
      </c>
      <c r="N24" s="328" t="s">
        <v>1040</v>
      </c>
      <c r="O24" s="328" t="s">
        <v>1031</v>
      </c>
      <c r="P24" s="328" t="s">
        <v>19</v>
      </c>
      <c r="Q24" s="328" t="s">
        <v>1005</v>
      </c>
      <c r="R24" s="332">
        <v>45043</v>
      </c>
      <c r="S24" s="328">
        <v>65</v>
      </c>
      <c r="T24" s="190">
        <v>111506660.25</v>
      </c>
      <c r="U24" s="343">
        <v>8</v>
      </c>
      <c r="V24" s="189" t="s">
        <v>1041</v>
      </c>
    </row>
    <row r="25" spans="1:22" s="267" customFormat="1" ht="117.75" customHeight="1" x14ac:dyDescent="0.3">
      <c r="A25" s="340">
        <v>13</v>
      </c>
      <c r="B25" s="334" t="s">
        <v>17</v>
      </c>
      <c r="C25" s="328" t="s">
        <v>1125</v>
      </c>
      <c r="D25" s="329" t="s">
        <v>1038</v>
      </c>
      <c r="E25" s="328" t="s">
        <v>1087</v>
      </c>
      <c r="F25" s="328" t="s">
        <v>1042</v>
      </c>
      <c r="G25" s="330">
        <v>99033000</v>
      </c>
      <c r="H25" s="331">
        <v>708</v>
      </c>
      <c r="I25" s="330" t="s">
        <v>1029</v>
      </c>
      <c r="J25" s="329" t="s">
        <v>1014</v>
      </c>
      <c r="K25" s="329" t="s">
        <v>1044</v>
      </c>
      <c r="L25" s="328" t="s">
        <v>26</v>
      </c>
      <c r="M25" s="328" t="s">
        <v>1039</v>
      </c>
      <c r="N25" s="328" t="s">
        <v>1040</v>
      </c>
      <c r="O25" s="328" t="s">
        <v>1031</v>
      </c>
      <c r="P25" s="328" t="s">
        <v>19</v>
      </c>
      <c r="Q25" s="328" t="s">
        <v>1005</v>
      </c>
      <c r="R25" s="332">
        <v>45043</v>
      </c>
      <c r="S25" s="328">
        <v>66</v>
      </c>
      <c r="T25" s="190">
        <v>99045943.329999998</v>
      </c>
      <c r="U25" s="343">
        <v>12</v>
      </c>
      <c r="V25" s="189" t="s">
        <v>1045</v>
      </c>
    </row>
    <row r="26" spans="1:22" s="267" customFormat="1" ht="212.25" customHeight="1" x14ac:dyDescent="0.3">
      <c r="A26" s="340">
        <v>14</v>
      </c>
      <c r="B26" s="334" t="s">
        <v>17</v>
      </c>
      <c r="C26" s="328" t="s">
        <v>1078</v>
      </c>
      <c r="D26" s="329" t="s">
        <v>1032</v>
      </c>
      <c r="E26" s="328" t="s">
        <v>1079</v>
      </c>
      <c r="F26" s="328" t="s">
        <v>1080</v>
      </c>
      <c r="G26" s="330">
        <v>3360949885</v>
      </c>
      <c r="H26" s="331">
        <v>703</v>
      </c>
      <c r="I26" s="330" t="s">
        <v>1029</v>
      </c>
      <c r="J26" s="329" t="s">
        <v>1014</v>
      </c>
      <c r="K26" s="329" t="s">
        <v>1025</v>
      </c>
      <c r="L26" s="328" t="s">
        <v>26</v>
      </c>
      <c r="M26" s="328" t="s">
        <v>1033</v>
      </c>
      <c r="N26" s="328" t="s">
        <v>1035</v>
      </c>
      <c r="O26" s="328" t="s">
        <v>1031</v>
      </c>
      <c r="P26" s="328" t="s">
        <v>19</v>
      </c>
      <c r="Q26" s="328" t="s">
        <v>1005</v>
      </c>
      <c r="R26" s="332">
        <v>45036</v>
      </c>
      <c r="S26" s="328" t="s">
        <v>1081</v>
      </c>
      <c r="T26" s="190">
        <f>58045769+3454594585</f>
        <v>3512640354</v>
      </c>
      <c r="U26" s="343">
        <v>30</v>
      </c>
      <c r="V26" s="188" t="s">
        <v>1034</v>
      </c>
    </row>
    <row r="27" spans="1:22" ht="117.75" customHeight="1" x14ac:dyDescent="0.3">
      <c r="A27" s="340">
        <v>15</v>
      </c>
      <c r="B27" s="334" t="s">
        <v>17</v>
      </c>
      <c r="C27" s="328" t="s">
        <v>3988</v>
      </c>
      <c r="D27" s="329" t="s">
        <v>1107</v>
      </c>
      <c r="E27" s="328" t="s">
        <v>4008</v>
      </c>
      <c r="F27" s="328" t="s">
        <v>1108</v>
      </c>
      <c r="G27" s="330">
        <v>867687195</v>
      </c>
      <c r="H27" s="331" t="s">
        <v>4123</v>
      </c>
      <c r="I27" s="330" t="s">
        <v>1029</v>
      </c>
      <c r="J27" s="329" t="s">
        <v>1014</v>
      </c>
      <c r="K27" s="329" t="s">
        <v>1109</v>
      </c>
      <c r="L27" s="328" t="s">
        <v>26</v>
      </c>
      <c r="M27" s="328" t="s">
        <v>1033</v>
      </c>
      <c r="N27" s="328" t="s">
        <v>1035</v>
      </c>
      <c r="O27" s="328" t="s">
        <v>1031</v>
      </c>
      <c r="P27" s="328" t="s">
        <v>1143</v>
      </c>
      <c r="Q27" s="328" t="s">
        <v>1143</v>
      </c>
      <c r="R27" s="332">
        <v>45050</v>
      </c>
      <c r="S27" s="328">
        <v>86</v>
      </c>
      <c r="T27" s="190">
        <v>907147416</v>
      </c>
      <c r="U27" s="343" t="s">
        <v>1143</v>
      </c>
      <c r="V27" s="188" t="s">
        <v>1110</v>
      </c>
    </row>
    <row r="28" spans="1:22" ht="117.75" customHeight="1" x14ac:dyDescent="0.3">
      <c r="A28" s="340">
        <v>16</v>
      </c>
      <c r="B28" s="334" t="s">
        <v>17</v>
      </c>
      <c r="C28" s="328" t="s">
        <v>4009</v>
      </c>
      <c r="D28" s="329" t="s">
        <v>1315</v>
      </c>
      <c r="E28" s="328" t="s">
        <v>4025</v>
      </c>
      <c r="F28" s="328" t="s">
        <v>1316</v>
      </c>
      <c r="G28" s="330">
        <v>3473536709</v>
      </c>
      <c r="H28" s="331" t="s">
        <v>1027</v>
      </c>
      <c r="I28" s="330" t="s">
        <v>1029</v>
      </c>
      <c r="J28" s="329" t="s">
        <v>1014</v>
      </c>
      <c r="K28" s="329" t="s">
        <v>1025</v>
      </c>
      <c r="L28" s="328" t="s">
        <v>26</v>
      </c>
      <c r="M28" s="328" t="s">
        <v>1033</v>
      </c>
      <c r="N28" s="328" t="s">
        <v>1035</v>
      </c>
      <c r="O28" s="328" t="s">
        <v>1031</v>
      </c>
      <c r="P28" s="328" t="s">
        <v>1023</v>
      </c>
      <c r="Q28" s="328" t="s">
        <v>1023</v>
      </c>
      <c r="R28" s="332" t="s">
        <v>1027</v>
      </c>
      <c r="S28" s="328">
        <v>112</v>
      </c>
      <c r="T28" s="190">
        <v>3638744795</v>
      </c>
      <c r="U28" s="343" t="s">
        <v>1023</v>
      </c>
      <c r="V28" s="192" t="s">
        <v>1317</v>
      </c>
    </row>
    <row r="29" spans="1:22" s="267" customFormat="1" ht="177.75" customHeight="1" x14ac:dyDescent="0.3">
      <c r="A29" s="340">
        <v>17</v>
      </c>
      <c r="B29" s="334" t="s">
        <v>17</v>
      </c>
      <c r="C29" s="328" t="s">
        <v>1083</v>
      </c>
      <c r="D29" s="329" t="s">
        <v>1022</v>
      </c>
      <c r="E29" s="328" t="s">
        <v>1142</v>
      </c>
      <c r="F29" s="328" t="s">
        <v>1024</v>
      </c>
      <c r="G29" s="330">
        <v>233132685</v>
      </c>
      <c r="H29" s="331">
        <v>704</v>
      </c>
      <c r="I29" s="330" t="s">
        <v>1029</v>
      </c>
      <c r="J29" s="329" t="s">
        <v>1014</v>
      </c>
      <c r="K29" s="329" t="s">
        <v>1025</v>
      </c>
      <c r="L29" s="328" t="s">
        <v>26</v>
      </c>
      <c r="M29" s="328" t="s">
        <v>1026</v>
      </c>
      <c r="N29" s="328" t="s">
        <v>1021</v>
      </c>
      <c r="O29" s="328" t="s">
        <v>1031</v>
      </c>
      <c r="P29" s="328" t="s">
        <v>19</v>
      </c>
      <c r="Q29" s="328" t="s">
        <v>1005</v>
      </c>
      <c r="R29" s="332">
        <v>45037</v>
      </c>
      <c r="S29" s="328" t="s">
        <v>1082</v>
      </c>
      <c r="T29" s="190">
        <v>233132685</v>
      </c>
      <c r="U29" s="343">
        <v>29</v>
      </c>
      <c r="V29" s="188" t="s">
        <v>1028</v>
      </c>
    </row>
    <row r="30" spans="1:22" ht="117.75" customHeight="1" x14ac:dyDescent="0.3">
      <c r="A30" s="340">
        <v>18</v>
      </c>
      <c r="B30" s="334" t="s">
        <v>17</v>
      </c>
      <c r="C30" s="328" t="s">
        <v>4006</v>
      </c>
      <c r="D30" s="329" t="s">
        <v>1287</v>
      </c>
      <c r="E30" s="328" t="s">
        <v>4099</v>
      </c>
      <c r="F30" s="328" t="s">
        <v>1147</v>
      </c>
      <c r="G30" s="330">
        <v>81336193</v>
      </c>
      <c r="H30" s="331" t="s">
        <v>4124</v>
      </c>
      <c r="I30" s="330" t="s">
        <v>1029</v>
      </c>
      <c r="J30" s="329" t="s">
        <v>1014</v>
      </c>
      <c r="K30" s="329" t="s">
        <v>1055</v>
      </c>
      <c r="L30" s="328" t="s">
        <v>26</v>
      </c>
      <c r="M30" s="328" t="s">
        <v>1026</v>
      </c>
      <c r="N30" s="328" t="s">
        <v>1021</v>
      </c>
      <c r="O30" s="328" t="s">
        <v>1031</v>
      </c>
      <c r="P30" s="328" t="s">
        <v>1143</v>
      </c>
      <c r="Q30" s="328" t="s">
        <v>1143</v>
      </c>
      <c r="R30" s="332">
        <v>45075</v>
      </c>
      <c r="S30" s="328">
        <v>101</v>
      </c>
      <c r="T30" s="190">
        <v>68363500</v>
      </c>
      <c r="U30" s="343">
        <v>101</v>
      </c>
      <c r="V30" s="191" t="s">
        <v>1148</v>
      </c>
    </row>
    <row r="31" spans="1:22" ht="117.75" customHeight="1" x14ac:dyDescent="0.3">
      <c r="A31" s="344">
        <v>19</v>
      </c>
      <c r="B31" s="334" t="s">
        <v>17</v>
      </c>
      <c r="C31" s="328" t="s">
        <v>1084</v>
      </c>
      <c r="D31" s="329" t="s">
        <v>1074</v>
      </c>
      <c r="E31" s="328" t="s">
        <v>1085</v>
      </c>
      <c r="F31" s="328" t="s">
        <v>1112</v>
      </c>
      <c r="G31" s="330">
        <v>23631965.739999998</v>
      </c>
      <c r="H31" s="331">
        <v>705</v>
      </c>
      <c r="I31" s="330" t="s">
        <v>1029</v>
      </c>
      <c r="J31" s="329" t="s">
        <v>1014</v>
      </c>
      <c r="K31" s="329" t="s">
        <v>18</v>
      </c>
      <c r="L31" s="328" t="s">
        <v>26</v>
      </c>
      <c r="M31" s="328" t="s">
        <v>1076</v>
      </c>
      <c r="N31" s="328" t="s">
        <v>1077</v>
      </c>
      <c r="O31" s="328" t="s">
        <v>1031</v>
      </c>
      <c r="P31" s="328" t="s">
        <v>1023</v>
      </c>
      <c r="Q31" s="328" t="s">
        <v>1005</v>
      </c>
      <c r="R31" s="332">
        <v>45037</v>
      </c>
      <c r="S31" s="328">
        <v>67</v>
      </c>
      <c r="T31" s="190">
        <v>1363769933.0899999</v>
      </c>
      <c r="U31" s="343" t="s">
        <v>20</v>
      </c>
      <c r="V31" s="191" t="s">
        <v>1288</v>
      </c>
    </row>
    <row r="32" spans="1:22" ht="117.75" customHeight="1" x14ac:dyDescent="0.3">
      <c r="A32" s="345"/>
      <c r="B32" s="334" t="s">
        <v>17</v>
      </c>
      <c r="C32" s="328" t="s">
        <v>4084</v>
      </c>
      <c r="D32" s="329" t="s">
        <v>1074</v>
      </c>
      <c r="E32" s="328" t="s">
        <v>747</v>
      </c>
      <c r="F32" s="328" t="s">
        <v>1111</v>
      </c>
      <c r="G32" s="330">
        <v>1168323844.25</v>
      </c>
      <c r="H32" s="331">
        <v>775</v>
      </c>
      <c r="I32" s="330" t="s">
        <v>1029</v>
      </c>
      <c r="J32" s="329" t="s">
        <v>1014</v>
      </c>
      <c r="K32" s="329" t="s">
        <v>18</v>
      </c>
      <c r="L32" s="328" t="s">
        <v>1075</v>
      </c>
      <c r="M32" s="328" t="s">
        <v>1076</v>
      </c>
      <c r="N32" s="328" t="s">
        <v>1113</v>
      </c>
      <c r="O32" s="328" t="s">
        <v>1031</v>
      </c>
      <c r="P32" s="328" t="s">
        <v>19</v>
      </c>
      <c r="Q32" s="328" t="s">
        <v>1005</v>
      </c>
      <c r="R32" s="332">
        <v>45058</v>
      </c>
      <c r="S32" s="328">
        <v>67</v>
      </c>
      <c r="T32" s="190"/>
      <c r="U32" s="343"/>
      <c r="V32" s="191" t="s">
        <v>1114</v>
      </c>
    </row>
    <row r="33" spans="1:22" ht="117.75" customHeight="1" x14ac:dyDescent="0.3">
      <c r="A33" s="340">
        <v>20</v>
      </c>
      <c r="B33" s="334" t="s">
        <v>1088</v>
      </c>
      <c r="C33" s="328" t="s">
        <v>1293</v>
      </c>
      <c r="D33" s="329" t="s">
        <v>1089</v>
      </c>
      <c r="E33" s="328" t="s">
        <v>1294</v>
      </c>
      <c r="F33" s="328" t="s">
        <v>1091</v>
      </c>
      <c r="G33" s="330">
        <v>168400000</v>
      </c>
      <c r="H33" s="331" t="s">
        <v>1295</v>
      </c>
      <c r="I33" s="330" t="s">
        <v>1029</v>
      </c>
      <c r="J33" s="329" t="s">
        <v>1093</v>
      </c>
      <c r="K33" s="329" t="s">
        <v>18</v>
      </c>
      <c r="L33" s="328" t="s">
        <v>26</v>
      </c>
      <c r="M33" s="328" t="s">
        <v>1099</v>
      </c>
      <c r="N33" s="328" t="s">
        <v>1094</v>
      </c>
      <c r="O33" s="328" t="s">
        <v>1098</v>
      </c>
      <c r="P33" s="328" t="s">
        <v>19</v>
      </c>
      <c r="Q33" s="328" t="s">
        <v>1296</v>
      </c>
      <c r="R33" s="332">
        <v>45085</v>
      </c>
      <c r="S33" s="328" t="s">
        <v>1095</v>
      </c>
      <c r="T33" s="190">
        <v>170140003</v>
      </c>
      <c r="U33" s="343">
        <v>1</v>
      </c>
      <c r="V33" s="189" t="s">
        <v>1096</v>
      </c>
    </row>
    <row r="34" spans="1:22" ht="117.75" customHeight="1" x14ac:dyDescent="0.3">
      <c r="A34" s="340">
        <v>21</v>
      </c>
      <c r="B34" s="334" t="s">
        <v>22</v>
      </c>
      <c r="C34" s="328" t="s">
        <v>1297</v>
      </c>
      <c r="D34" s="329" t="s">
        <v>1090</v>
      </c>
      <c r="E34" s="328" t="s">
        <v>1298</v>
      </c>
      <c r="F34" s="328" t="s">
        <v>1092</v>
      </c>
      <c r="G34" s="330">
        <v>44277817.5</v>
      </c>
      <c r="H34" s="331" t="s">
        <v>1027</v>
      </c>
      <c r="I34" s="330" t="s">
        <v>24</v>
      </c>
      <c r="J34" s="329" t="s">
        <v>1003</v>
      </c>
      <c r="K34" s="329" t="s">
        <v>1004</v>
      </c>
      <c r="L34" s="328" t="s">
        <v>26</v>
      </c>
      <c r="M34" s="328" t="s">
        <v>1099</v>
      </c>
      <c r="N34" s="328" t="s">
        <v>1094</v>
      </c>
      <c r="O34" s="328" t="s">
        <v>219</v>
      </c>
      <c r="P34" s="328" t="s">
        <v>19</v>
      </c>
      <c r="Q34" s="328" t="s">
        <v>1143</v>
      </c>
      <c r="R34" s="332">
        <v>45097</v>
      </c>
      <c r="S34" s="328">
        <v>79</v>
      </c>
      <c r="T34" s="190">
        <v>59966667</v>
      </c>
      <c r="U34" s="343">
        <v>6</v>
      </c>
      <c r="V34" s="189" t="s">
        <v>1097</v>
      </c>
    </row>
    <row r="35" spans="1:22" ht="117.75" customHeight="1" x14ac:dyDescent="0.3">
      <c r="A35" s="340">
        <v>22</v>
      </c>
      <c r="B35" s="334" t="s">
        <v>1088</v>
      </c>
      <c r="C35" s="328" t="s">
        <v>1318</v>
      </c>
      <c r="D35" s="329" t="s">
        <v>1126</v>
      </c>
      <c r="E35" s="328" t="s">
        <v>1319</v>
      </c>
      <c r="F35" s="328" t="s">
        <v>1127</v>
      </c>
      <c r="G35" s="330">
        <v>110500000</v>
      </c>
      <c r="H35" s="331" t="s">
        <v>1027</v>
      </c>
      <c r="I35" s="330" t="s">
        <v>1029</v>
      </c>
      <c r="J35" s="329" t="s">
        <v>1130</v>
      </c>
      <c r="K35" s="329" t="s">
        <v>1044</v>
      </c>
      <c r="L35" s="328" t="s">
        <v>26</v>
      </c>
      <c r="M35" s="328" t="s">
        <v>1099</v>
      </c>
      <c r="N35" s="328" t="s">
        <v>1094</v>
      </c>
      <c r="O35" s="328" t="s">
        <v>1098</v>
      </c>
      <c r="P35" s="328" t="s">
        <v>19</v>
      </c>
      <c r="Q35" s="328" t="s">
        <v>1296</v>
      </c>
      <c r="R35" s="332">
        <v>45119</v>
      </c>
      <c r="S35" s="328" t="s">
        <v>1128</v>
      </c>
      <c r="T35" s="190">
        <v>118000000</v>
      </c>
      <c r="U35" s="343">
        <v>7</v>
      </c>
      <c r="V35" s="189" t="s">
        <v>1129</v>
      </c>
    </row>
    <row r="36" spans="1:22" ht="117.75" customHeight="1" x14ac:dyDescent="0.3">
      <c r="A36" s="340">
        <v>23</v>
      </c>
      <c r="B36" s="334" t="s">
        <v>22</v>
      </c>
      <c r="C36" s="328" t="s">
        <v>1171</v>
      </c>
      <c r="D36" s="329" t="s">
        <v>1115</v>
      </c>
      <c r="E36" s="328" t="s">
        <v>1204</v>
      </c>
      <c r="F36" s="328" t="s">
        <v>1116</v>
      </c>
      <c r="G36" s="330">
        <v>5058452</v>
      </c>
      <c r="H36" s="331">
        <v>864</v>
      </c>
      <c r="I36" s="330" t="s">
        <v>24</v>
      </c>
      <c r="J36" s="329" t="s">
        <v>1003</v>
      </c>
      <c r="K36" s="329" t="s">
        <v>1117</v>
      </c>
      <c r="L36" s="328" t="s">
        <v>26</v>
      </c>
      <c r="M36" s="328" t="s">
        <v>1104</v>
      </c>
      <c r="N36" s="328" t="s">
        <v>1094</v>
      </c>
      <c r="O36" s="328" t="s">
        <v>219</v>
      </c>
      <c r="P36" s="328" t="s">
        <v>19</v>
      </c>
      <c r="Q36" s="328" t="s">
        <v>1005</v>
      </c>
      <c r="R36" s="332">
        <v>45078</v>
      </c>
      <c r="S36" s="328">
        <v>92</v>
      </c>
      <c r="T36" s="190">
        <v>6806800</v>
      </c>
      <c r="U36" s="343">
        <v>8</v>
      </c>
      <c r="V36" s="189" t="s">
        <v>1118</v>
      </c>
    </row>
    <row r="37" spans="1:22" ht="117.75" customHeight="1" x14ac:dyDescent="0.3">
      <c r="A37" s="340">
        <v>24</v>
      </c>
      <c r="B37" s="329" t="s">
        <v>17</v>
      </c>
      <c r="C37" s="329" t="s">
        <v>3989</v>
      </c>
      <c r="D37" s="329" t="s">
        <v>4012</v>
      </c>
      <c r="E37" s="329" t="s">
        <v>3991</v>
      </c>
      <c r="F37" s="329" t="s">
        <v>3990</v>
      </c>
      <c r="G37" s="346">
        <v>5652000</v>
      </c>
      <c r="H37" s="331" t="s">
        <v>4133</v>
      </c>
      <c r="I37" s="346" t="s">
        <v>1029</v>
      </c>
      <c r="J37" s="329" t="s">
        <v>4115</v>
      </c>
      <c r="K37" s="329" t="s">
        <v>18</v>
      </c>
      <c r="L37" s="329" t="s">
        <v>26</v>
      </c>
      <c r="M37" s="329" t="s">
        <v>1104</v>
      </c>
      <c r="N37" s="329" t="s">
        <v>1040</v>
      </c>
      <c r="O37" s="329" t="s">
        <v>1031</v>
      </c>
      <c r="P37" s="329" t="s">
        <v>19</v>
      </c>
      <c r="Q37" s="329"/>
      <c r="R37" s="347">
        <v>45152</v>
      </c>
      <c r="S37" s="329" t="s">
        <v>4136</v>
      </c>
      <c r="T37" s="190">
        <v>5652000</v>
      </c>
      <c r="U37" s="331"/>
      <c r="V37" s="193" t="s">
        <v>4020</v>
      </c>
    </row>
    <row r="38" spans="1:22" ht="117.75" customHeight="1" x14ac:dyDescent="0.3">
      <c r="A38" s="340">
        <v>25</v>
      </c>
      <c r="B38" s="329" t="s">
        <v>1088</v>
      </c>
      <c r="C38" s="329" t="s">
        <v>4010</v>
      </c>
      <c r="D38" s="329" t="s">
        <v>4018</v>
      </c>
      <c r="E38" s="329" t="s">
        <v>4017</v>
      </c>
      <c r="F38" s="329" t="s">
        <v>4016</v>
      </c>
      <c r="G38" s="346">
        <v>269227857</v>
      </c>
      <c r="H38" s="331" t="s">
        <v>4145</v>
      </c>
      <c r="I38" s="346" t="s">
        <v>1029</v>
      </c>
      <c r="J38" s="329" t="s">
        <v>1027</v>
      </c>
      <c r="K38" s="329" t="s">
        <v>1027</v>
      </c>
      <c r="L38" s="329" t="s">
        <v>26</v>
      </c>
      <c r="M38" s="329" t="s">
        <v>1099</v>
      </c>
      <c r="N38" s="329" t="s">
        <v>1094</v>
      </c>
      <c r="O38" s="329" t="s">
        <v>1098</v>
      </c>
      <c r="P38" s="329" t="s">
        <v>19</v>
      </c>
      <c r="Q38" s="328" t="s">
        <v>1005</v>
      </c>
      <c r="R38" s="347">
        <v>45180</v>
      </c>
      <c r="S38" s="348" t="s">
        <v>4146</v>
      </c>
      <c r="T38" s="190">
        <v>324800000</v>
      </c>
      <c r="U38" s="331">
        <v>3</v>
      </c>
      <c r="V38" s="193" t="s">
        <v>4019</v>
      </c>
    </row>
    <row r="39" spans="1:22" ht="117.75" customHeight="1" x14ac:dyDescent="0.3">
      <c r="A39" s="340">
        <v>26</v>
      </c>
      <c r="B39" s="329" t="s">
        <v>1088</v>
      </c>
      <c r="C39" s="329" t="s">
        <v>4011</v>
      </c>
      <c r="D39" s="329" t="s">
        <v>4022</v>
      </c>
      <c r="E39" s="329" t="s">
        <v>4021</v>
      </c>
      <c r="F39" s="329" t="s">
        <v>4023</v>
      </c>
      <c r="G39" s="346">
        <v>26273523.690000001</v>
      </c>
      <c r="H39" s="349" t="s">
        <v>4134</v>
      </c>
      <c r="I39" s="346" t="s">
        <v>1029</v>
      </c>
      <c r="J39" s="329" t="s">
        <v>4132</v>
      </c>
      <c r="K39" s="329" t="s">
        <v>4135</v>
      </c>
      <c r="L39" s="329" t="s">
        <v>26</v>
      </c>
      <c r="M39" s="329" t="s">
        <v>1076</v>
      </c>
      <c r="N39" s="329" t="s">
        <v>1077</v>
      </c>
      <c r="O39" s="329" t="s">
        <v>1098</v>
      </c>
      <c r="P39" s="329" t="s">
        <v>19</v>
      </c>
      <c r="Q39" s="329" t="s">
        <v>1296</v>
      </c>
      <c r="R39" s="347">
        <v>45177</v>
      </c>
      <c r="S39" s="329" t="s">
        <v>4137</v>
      </c>
      <c r="T39" s="190">
        <v>26273529.690000001</v>
      </c>
      <c r="U39" s="331"/>
      <c r="V39" s="193" t="s">
        <v>4024</v>
      </c>
    </row>
    <row r="40" spans="1:22" ht="117.75" customHeight="1" x14ac:dyDescent="0.3">
      <c r="A40" s="350" t="s">
        <v>30</v>
      </c>
      <c r="B40" s="350"/>
      <c r="C40" s="350"/>
      <c r="D40" s="350"/>
      <c r="E40" s="350"/>
      <c r="F40" s="350"/>
      <c r="G40" s="350"/>
      <c r="H40" s="350"/>
      <c r="I40" s="350"/>
      <c r="J40" s="350"/>
      <c r="K40" s="350"/>
      <c r="L40" s="350"/>
      <c r="M40" s="350"/>
      <c r="N40" s="350"/>
      <c r="O40" s="350"/>
      <c r="P40" s="350"/>
      <c r="Q40" s="350"/>
      <c r="R40" s="350"/>
      <c r="S40" s="350"/>
      <c r="T40" s="350"/>
      <c r="U40" s="350"/>
      <c r="V40" s="351"/>
    </row>
    <row r="41" spans="1:22" ht="117.75" customHeight="1" thickBot="1" x14ac:dyDescent="0.35">
      <c r="A41" s="195"/>
      <c r="B41" s="196"/>
      <c r="C41" s="197"/>
      <c r="D41" s="197"/>
      <c r="E41" s="198"/>
      <c r="F41" s="199"/>
      <c r="G41" s="200"/>
      <c r="H41" s="198"/>
      <c r="I41" s="198"/>
      <c r="J41" s="196"/>
      <c r="K41" s="196"/>
      <c r="L41" s="196"/>
      <c r="M41" s="198"/>
      <c r="N41" s="198"/>
      <c r="O41" s="198"/>
      <c r="P41" s="198"/>
      <c r="Q41" s="198"/>
      <c r="R41" s="201"/>
      <c r="S41" s="202"/>
      <c r="T41" s="202"/>
      <c r="U41" s="202"/>
      <c r="V41" s="203"/>
    </row>
    <row r="42" spans="1:22" ht="117.75" customHeight="1" thickBot="1" x14ac:dyDescent="0.35">
      <c r="A42" s="204"/>
      <c r="B42" s="205"/>
      <c r="C42" s="205"/>
      <c r="D42" s="206"/>
      <c r="E42" s="206"/>
      <c r="F42" s="207" t="s">
        <v>32</v>
      </c>
      <c r="G42" s="208">
        <f>SUM(G3:G39)</f>
        <v>10731468651.23</v>
      </c>
      <c r="H42" s="209"/>
      <c r="I42" s="210"/>
      <c r="J42" s="201"/>
      <c r="K42" s="211"/>
      <c r="L42" s="198"/>
      <c r="M42" s="198"/>
      <c r="N42" s="198"/>
      <c r="O42" s="198"/>
      <c r="P42" s="198"/>
      <c r="Q42" s="198"/>
      <c r="R42" s="205"/>
      <c r="S42" s="212"/>
      <c r="T42" s="213" t="s">
        <v>979</v>
      </c>
      <c r="U42" s="214"/>
      <c r="V42" s="194"/>
    </row>
    <row r="43" spans="1:22" ht="117.75" customHeight="1" x14ac:dyDescent="0.3">
      <c r="A43" s="215"/>
      <c r="B43" s="216"/>
      <c r="C43" s="216"/>
      <c r="D43" s="216"/>
      <c r="E43" s="216"/>
      <c r="G43" s="217"/>
      <c r="H43" s="218"/>
      <c r="I43" s="219"/>
      <c r="J43" s="220"/>
      <c r="K43" s="221"/>
      <c r="L43" s="216"/>
      <c r="M43" s="216"/>
      <c r="N43" s="216"/>
      <c r="O43" s="216"/>
      <c r="P43" s="216"/>
      <c r="Q43" s="216"/>
      <c r="R43" s="216"/>
      <c r="U43" s="218"/>
      <c r="V43" s="187"/>
    </row>
    <row r="44" spans="1:22" ht="117.75" customHeight="1" x14ac:dyDescent="0.3">
      <c r="A44" s="215"/>
      <c r="B44" s="216"/>
      <c r="C44" s="216"/>
      <c r="D44" s="216"/>
      <c r="E44" s="216"/>
      <c r="G44" s="217"/>
      <c r="H44" s="218"/>
      <c r="I44" s="219"/>
      <c r="J44" s="220"/>
      <c r="K44" s="221"/>
      <c r="L44" s="216"/>
      <c r="M44" s="216"/>
      <c r="N44" s="216"/>
      <c r="O44" s="216"/>
      <c r="P44" s="216"/>
      <c r="Q44" s="216"/>
      <c r="R44" s="216"/>
      <c r="U44" s="218"/>
      <c r="V44" s="187"/>
    </row>
    <row r="46" spans="1:22" ht="117.75" customHeight="1" x14ac:dyDescent="0.3">
      <c r="B46" s="274" t="s">
        <v>4056</v>
      </c>
      <c r="C46" s="275"/>
      <c r="D46" s="275"/>
      <c r="E46" s="276"/>
      <c r="F46" s="274" t="s">
        <v>4057</v>
      </c>
      <c r="G46" s="275"/>
      <c r="H46" s="276"/>
    </row>
    <row r="47" spans="1:22" ht="117.75" customHeight="1" x14ac:dyDescent="0.3">
      <c r="B47" s="277" t="s">
        <v>4058</v>
      </c>
      <c r="C47" s="276"/>
      <c r="D47" s="222" t="s">
        <v>4059</v>
      </c>
      <c r="E47" s="223" t="s">
        <v>4060</v>
      </c>
      <c r="F47" s="224" t="s">
        <v>4061</v>
      </c>
      <c r="G47" s="224" t="s">
        <v>4062</v>
      </c>
      <c r="H47" s="224" t="s">
        <v>4063</v>
      </c>
    </row>
    <row r="48" spans="1:22" ht="117.75" customHeight="1" x14ac:dyDescent="0.3">
      <c r="B48" s="225" t="s">
        <v>4064</v>
      </c>
      <c r="C48" s="226" t="s">
        <v>26</v>
      </c>
      <c r="D48" s="227">
        <v>2</v>
      </c>
      <c r="E48" s="228">
        <f>+G36+G37</f>
        <v>10710452</v>
      </c>
      <c r="F48" s="229">
        <v>1</v>
      </c>
      <c r="G48" s="229">
        <v>1</v>
      </c>
      <c r="H48" s="229"/>
    </row>
    <row r="49" spans="2:8" ht="117.75" customHeight="1" x14ac:dyDescent="0.3">
      <c r="B49" s="278" t="s">
        <v>4066</v>
      </c>
      <c r="C49" s="226" t="s">
        <v>4067</v>
      </c>
      <c r="D49" s="227">
        <v>4</v>
      </c>
      <c r="E49" s="228">
        <f>+G33+G34+G35+G38</f>
        <v>592405674.5</v>
      </c>
      <c r="F49" s="229"/>
      <c r="G49" s="229">
        <v>1</v>
      </c>
      <c r="H49" s="229">
        <v>3</v>
      </c>
    </row>
    <row r="50" spans="2:8" ht="117.75" customHeight="1" x14ac:dyDescent="0.3">
      <c r="B50" s="279"/>
      <c r="C50" s="226" t="s">
        <v>4068</v>
      </c>
      <c r="D50" s="227">
        <v>2</v>
      </c>
      <c r="E50" s="228">
        <f>+G24+G25</f>
        <v>210539093.79000002</v>
      </c>
      <c r="F50" s="229">
        <v>2</v>
      </c>
      <c r="G50" s="229"/>
      <c r="H50" s="229"/>
    </row>
    <row r="51" spans="2:8" ht="117.75" customHeight="1" x14ac:dyDescent="0.3">
      <c r="B51" s="279"/>
      <c r="C51" s="226" t="s">
        <v>4069</v>
      </c>
      <c r="D51" s="280">
        <v>2</v>
      </c>
      <c r="E51" s="228">
        <f>+G31+G39</f>
        <v>49905489.43</v>
      </c>
      <c r="F51" s="282">
        <v>1</v>
      </c>
      <c r="G51" s="282"/>
      <c r="H51" s="282">
        <v>1</v>
      </c>
    </row>
    <row r="52" spans="2:8" ht="117.75" customHeight="1" x14ac:dyDescent="0.3">
      <c r="B52" s="279"/>
      <c r="C52" s="226" t="s">
        <v>4070</v>
      </c>
      <c r="D52" s="281"/>
      <c r="E52" s="228">
        <f>+G32</f>
        <v>1168323844.25</v>
      </c>
      <c r="F52" s="283"/>
      <c r="G52" s="283"/>
      <c r="H52" s="283"/>
    </row>
    <row r="53" spans="2:8" ht="117.75" customHeight="1" x14ac:dyDescent="0.3">
      <c r="B53" s="288" t="s">
        <v>4071</v>
      </c>
      <c r="C53" s="231" t="s">
        <v>4072</v>
      </c>
      <c r="D53" s="227">
        <v>1</v>
      </c>
      <c r="E53" s="228">
        <f>+G3</f>
        <v>64680000</v>
      </c>
      <c r="F53" s="229"/>
      <c r="G53" s="229">
        <v>1</v>
      </c>
      <c r="H53" s="229"/>
    </row>
    <row r="54" spans="2:8" ht="117.75" customHeight="1" x14ac:dyDescent="0.3">
      <c r="B54" s="289"/>
      <c r="C54" s="232" t="s">
        <v>4073</v>
      </c>
      <c r="D54" s="227"/>
      <c r="E54" s="233"/>
      <c r="F54" s="229"/>
      <c r="G54" s="229"/>
      <c r="H54" s="229"/>
    </row>
    <row r="55" spans="2:8" ht="117.75" customHeight="1" x14ac:dyDescent="0.3">
      <c r="B55" s="289"/>
      <c r="C55" s="234" t="s">
        <v>4074</v>
      </c>
      <c r="D55" s="235"/>
      <c r="E55" s="236"/>
      <c r="F55" s="229"/>
      <c r="G55" s="229"/>
      <c r="H55" s="229"/>
    </row>
    <row r="56" spans="2:8" ht="117.75" customHeight="1" x14ac:dyDescent="0.3">
      <c r="B56" s="289"/>
      <c r="C56" s="234" t="s">
        <v>4075</v>
      </c>
      <c r="D56" s="235"/>
      <c r="E56" s="236"/>
      <c r="F56" s="229"/>
      <c r="G56" s="229"/>
      <c r="H56" s="229"/>
    </row>
    <row r="57" spans="2:8" ht="117.75" customHeight="1" x14ac:dyDescent="0.3">
      <c r="B57" s="290"/>
      <c r="C57" s="234" t="s">
        <v>4076</v>
      </c>
      <c r="D57" s="235"/>
      <c r="E57" s="236"/>
      <c r="F57" s="229"/>
      <c r="G57" s="229"/>
      <c r="H57" s="229"/>
    </row>
    <row r="58" spans="2:8" ht="117.75" customHeight="1" x14ac:dyDescent="0.3">
      <c r="B58" s="288" t="s">
        <v>4077</v>
      </c>
      <c r="C58" s="234" t="s">
        <v>4078</v>
      </c>
      <c r="D58" s="235"/>
      <c r="E58" s="236"/>
      <c r="F58" s="229"/>
      <c r="G58" s="229"/>
      <c r="H58" s="229"/>
    </row>
    <row r="59" spans="2:8" ht="117.75" customHeight="1" x14ac:dyDescent="0.3">
      <c r="B59" s="290"/>
      <c r="C59" s="234" t="s">
        <v>4079</v>
      </c>
      <c r="D59" s="235"/>
      <c r="E59" s="236"/>
      <c r="F59" s="229"/>
      <c r="G59" s="229"/>
      <c r="H59" s="229"/>
    </row>
    <row r="60" spans="2:8" ht="117.75" customHeight="1" x14ac:dyDescent="0.3">
      <c r="B60" s="237"/>
      <c r="C60" s="226" t="s">
        <v>4080</v>
      </c>
      <c r="D60" s="227">
        <v>3</v>
      </c>
      <c r="E60" s="228">
        <f>+G26+G27+G28</f>
        <v>7702173789</v>
      </c>
      <c r="F60" s="229">
        <v>3</v>
      </c>
      <c r="G60" s="229"/>
      <c r="H60" s="229"/>
    </row>
    <row r="61" spans="2:8" ht="117.75" customHeight="1" x14ac:dyDescent="0.3">
      <c r="B61" s="237"/>
      <c r="C61" s="226" t="s">
        <v>4081</v>
      </c>
      <c r="D61" s="225">
        <v>2</v>
      </c>
      <c r="E61" s="233">
        <f>+G29+G30</f>
        <v>314468878</v>
      </c>
      <c r="F61" s="230">
        <v>2</v>
      </c>
      <c r="G61" s="230"/>
      <c r="H61" s="230"/>
    </row>
    <row r="62" spans="2:8" ht="117.75" customHeight="1" x14ac:dyDescent="0.3">
      <c r="B62" s="237"/>
      <c r="C62" s="238" t="s">
        <v>4065</v>
      </c>
      <c r="D62" s="239">
        <v>10</v>
      </c>
      <c r="E62" s="236">
        <f>+SUM(G4:G23)</f>
        <v>618261430.26000011</v>
      </c>
      <c r="F62" s="240">
        <v>4</v>
      </c>
      <c r="G62" s="240">
        <v>6</v>
      </c>
      <c r="H62" s="240"/>
    </row>
    <row r="63" spans="2:8" ht="117.75" customHeight="1" thickBot="1" x14ac:dyDescent="0.35">
      <c r="B63" s="237"/>
      <c r="C63" s="278" t="s">
        <v>4082</v>
      </c>
      <c r="D63" s="291">
        <f>SUM(D48:D62)</f>
        <v>26</v>
      </c>
      <c r="E63" s="293">
        <f>SUM(E48:E62)</f>
        <v>10731468651.23</v>
      </c>
      <c r="F63" s="241">
        <f>SUM(F48:F62)</f>
        <v>13</v>
      </c>
      <c r="G63" s="241">
        <f t="shared" ref="G63:H63" si="0">SUM(G48:G62)</f>
        <v>9</v>
      </c>
      <c r="H63" s="241">
        <f t="shared" si="0"/>
        <v>4</v>
      </c>
    </row>
    <row r="64" spans="2:8" ht="117.75" customHeight="1" thickBot="1" x14ac:dyDescent="0.35">
      <c r="B64" s="242"/>
      <c r="C64" s="281"/>
      <c r="D64" s="292"/>
      <c r="E64" s="294"/>
      <c r="F64" s="243">
        <f>+G4+G9+G24+G25+G26+G27+G28+G29+G30+G31+G32+G37+G11+G12</f>
        <v>9666195442.7799988</v>
      </c>
      <c r="G64" s="244">
        <f>+G5+G6+G7+G8+G10+G11+G12+G13+G14+G15+G16+G17+G18+G19+G20+G21+G22+G23+G3+G34+G36</f>
        <v>516670927.76000005</v>
      </c>
      <c r="H64" s="244">
        <f>+G33+G35+G38+G39</f>
        <v>574401380.69000006</v>
      </c>
    </row>
    <row r="65" spans="3:14" ht="117.75" customHeight="1" thickBot="1" x14ac:dyDescent="0.35">
      <c r="C65" s="245"/>
      <c r="D65" s="245"/>
      <c r="E65" s="246" t="s">
        <v>4083</v>
      </c>
      <c r="F65" s="247">
        <f>+F64/$G$42</f>
        <v>0.90073369796147118</v>
      </c>
      <c r="G65" s="247">
        <f t="shared" ref="G65:H65" si="1">+G64/$G$42</f>
        <v>4.8145407171345668E-2</v>
      </c>
      <c r="H65" s="247">
        <f t="shared" si="1"/>
        <v>5.3524955377301911E-2</v>
      </c>
    </row>
    <row r="69" spans="3:14" ht="117.75" customHeight="1" x14ac:dyDescent="0.3">
      <c r="E69" s="222" t="s">
        <v>4085</v>
      </c>
      <c r="F69" s="222" t="s">
        <v>4086</v>
      </c>
      <c r="G69" s="222" t="s">
        <v>4087</v>
      </c>
      <c r="H69" s="248" t="s">
        <v>4088</v>
      </c>
      <c r="I69" s="249" t="s">
        <v>4089</v>
      </c>
      <c r="K69" s="250" t="s">
        <v>4138</v>
      </c>
      <c r="L69" s="250" t="s">
        <v>4139</v>
      </c>
      <c r="M69" s="250" t="s">
        <v>4140</v>
      </c>
      <c r="N69" s="250" t="s">
        <v>1383</v>
      </c>
    </row>
    <row r="70" spans="3:14" ht="117.75" customHeight="1" x14ac:dyDescent="0.3">
      <c r="E70" s="251" t="s">
        <v>22</v>
      </c>
      <c r="F70" s="252" t="s">
        <v>24</v>
      </c>
      <c r="G70" s="253" t="s">
        <v>4090</v>
      </c>
      <c r="H70" s="254">
        <v>277636503.10000002</v>
      </c>
      <c r="I70" s="255">
        <v>277636503.10000002</v>
      </c>
      <c r="K70" s="256">
        <v>2019</v>
      </c>
      <c r="L70" s="256">
        <v>14</v>
      </c>
      <c r="M70" s="256">
        <v>14</v>
      </c>
      <c r="N70" s="256" t="s">
        <v>4141</v>
      </c>
    </row>
    <row r="71" spans="3:14" ht="117.75" customHeight="1" x14ac:dyDescent="0.3">
      <c r="E71" s="295" t="s">
        <v>17</v>
      </c>
      <c r="F71" s="306" t="s">
        <v>4091</v>
      </c>
      <c r="G71" s="252" t="s">
        <v>18</v>
      </c>
      <c r="H71" s="254">
        <v>4220876439</v>
      </c>
      <c r="I71" s="296">
        <f>+H71+H72+H73+G28+10968581.6399994</f>
        <v>9796780774.4399986</v>
      </c>
      <c r="K71" s="256">
        <v>2020</v>
      </c>
      <c r="L71" s="256">
        <v>35</v>
      </c>
      <c r="M71" s="256">
        <v>34</v>
      </c>
      <c r="N71" s="256" t="s">
        <v>4142</v>
      </c>
    </row>
    <row r="72" spans="3:14" ht="117.75" customHeight="1" x14ac:dyDescent="0.3">
      <c r="E72" s="287"/>
      <c r="F72" s="287"/>
      <c r="G72" s="252" t="s">
        <v>4092</v>
      </c>
      <c r="H72" s="254">
        <v>1475388301</v>
      </c>
      <c r="I72" s="298"/>
      <c r="K72" s="256">
        <v>2021</v>
      </c>
      <c r="L72" s="256">
        <v>36</v>
      </c>
      <c r="M72" s="256">
        <v>27</v>
      </c>
      <c r="N72" s="256" t="s">
        <v>4143</v>
      </c>
    </row>
    <row r="73" spans="3:14" ht="117.75" customHeight="1" x14ac:dyDescent="0.3">
      <c r="E73" s="285"/>
      <c r="F73" s="285"/>
      <c r="G73" s="307" t="s">
        <v>21</v>
      </c>
      <c r="H73" s="254">
        <v>616010743.79999995</v>
      </c>
      <c r="I73" s="297"/>
      <c r="K73" s="256">
        <v>2022</v>
      </c>
      <c r="L73" s="256">
        <v>50</v>
      </c>
      <c r="M73" s="256">
        <v>23</v>
      </c>
      <c r="N73" s="256" t="s">
        <v>4144</v>
      </c>
    </row>
    <row r="74" spans="3:14" ht="117.75" customHeight="1" x14ac:dyDescent="0.3">
      <c r="E74" s="295" t="s">
        <v>4093</v>
      </c>
      <c r="F74" s="284" t="s">
        <v>4094</v>
      </c>
      <c r="G74" s="285"/>
      <c r="H74" s="254">
        <v>0</v>
      </c>
      <c r="I74" s="296">
        <f>+SUM(H74:H84)+G38</f>
        <v>333142545.01999998</v>
      </c>
    </row>
    <row r="75" spans="3:14" ht="117.75" customHeight="1" x14ac:dyDescent="0.3">
      <c r="E75" s="287"/>
      <c r="F75" s="287"/>
      <c r="G75" s="257" t="s">
        <v>18</v>
      </c>
      <c r="H75" s="254">
        <v>0</v>
      </c>
      <c r="I75" s="298"/>
    </row>
    <row r="76" spans="3:14" ht="117.75" customHeight="1" x14ac:dyDescent="0.3">
      <c r="E76" s="287"/>
      <c r="F76" s="285"/>
      <c r="G76" s="258" t="s">
        <v>4092</v>
      </c>
      <c r="H76" s="254">
        <v>1752694.14</v>
      </c>
      <c r="I76" s="298"/>
    </row>
    <row r="77" spans="3:14" ht="117.75" customHeight="1" x14ac:dyDescent="0.3">
      <c r="E77" s="287"/>
      <c r="F77" s="308" t="s">
        <v>4095</v>
      </c>
      <c r="G77" s="259" t="s">
        <v>18</v>
      </c>
      <c r="H77" s="260">
        <v>56331037.990000002</v>
      </c>
      <c r="I77" s="298"/>
    </row>
    <row r="78" spans="3:14" ht="117.75" customHeight="1" x14ac:dyDescent="0.3">
      <c r="E78" s="287"/>
      <c r="F78" s="309"/>
      <c r="G78" s="259" t="s">
        <v>4092</v>
      </c>
      <c r="H78" s="260">
        <v>0</v>
      </c>
      <c r="I78" s="298"/>
    </row>
    <row r="79" spans="3:14" ht="117.75" customHeight="1" x14ac:dyDescent="0.3">
      <c r="E79" s="287"/>
      <c r="F79" s="310"/>
      <c r="G79" s="259" t="s">
        <v>21</v>
      </c>
      <c r="H79" s="260">
        <v>0</v>
      </c>
      <c r="I79" s="298"/>
    </row>
    <row r="80" spans="3:14" ht="117.75" customHeight="1" x14ac:dyDescent="0.3">
      <c r="E80" s="287"/>
      <c r="F80" s="284" t="s">
        <v>122</v>
      </c>
      <c r="G80" s="261" t="s">
        <v>21</v>
      </c>
      <c r="H80" s="260">
        <v>1322648.56</v>
      </c>
      <c r="I80" s="298"/>
    </row>
    <row r="81" spans="5:9" ht="117.75" customHeight="1" x14ac:dyDescent="0.3">
      <c r="E81" s="287"/>
      <c r="F81" s="285"/>
      <c r="G81" s="262" t="s">
        <v>4092</v>
      </c>
      <c r="H81" s="254">
        <v>0</v>
      </c>
      <c r="I81" s="298"/>
    </row>
    <row r="82" spans="5:9" ht="117.75" customHeight="1" x14ac:dyDescent="0.3">
      <c r="E82" s="287"/>
      <c r="F82" s="286" t="s">
        <v>4096</v>
      </c>
      <c r="G82" s="262" t="s">
        <v>18</v>
      </c>
      <c r="H82" s="254">
        <v>418796.6</v>
      </c>
      <c r="I82" s="298"/>
    </row>
    <row r="83" spans="5:9" ht="117.75" customHeight="1" x14ac:dyDescent="0.3">
      <c r="E83" s="287"/>
      <c r="F83" s="287"/>
      <c r="G83" s="263" t="s">
        <v>4092</v>
      </c>
      <c r="H83" s="254">
        <v>0</v>
      </c>
      <c r="I83" s="298"/>
    </row>
    <row r="84" spans="5:9" ht="117.75" customHeight="1" x14ac:dyDescent="0.3">
      <c r="E84" s="285"/>
      <c r="F84" s="285"/>
      <c r="G84" s="263" t="s">
        <v>21</v>
      </c>
      <c r="H84" s="254">
        <v>4089510.73</v>
      </c>
      <c r="I84" s="297"/>
    </row>
    <row r="85" spans="5:9" ht="117.75" customHeight="1" x14ac:dyDescent="0.3">
      <c r="E85" s="295" t="s">
        <v>4097</v>
      </c>
      <c r="F85" s="303" t="s">
        <v>28</v>
      </c>
      <c r="G85" s="263" t="s">
        <v>4092</v>
      </c>
      <c r="H85" s="254">
        <v>60012610.219999999</v>
      </c>
      <c r="I85" s="296">
        <f>+SUM(H85:H90)</f>
        <v>296557237.10000002</v>
      </c>
    </row>
    <row r="86" spans="5:9" ht="117.75" customHeight="1" x14ac:dyDescent="0.3">
      <c r="E86" s="299"/>
      <c r="F86" s="287"/>
      <c r="G86" s="257" t="s">
        <v>18</v>
      </c>
      <c r="H86" s="254">
        <v>48400000</v>
      </c>
      <c r="I86" s="298"/>
    </row>
    <row r="87" spans="5:9" ht="117.75" customHeight="1" x14ac:dyDescent="0.3">
      <c r="E87" s="299"/>
      <c r="F87" s="285"/>
      <c r="G87" s="304" t="s">
        <v>21</v>
      </c>
      <c r="H87" s="254">
        <v>44095874.450000003</v>
      </c>
      <c r="I87" s="298"/>
    </row>
    <row r="88" spans="5:9" ht="117.75" customHeight="1" x14ac:dyDescent="0.3">
      <c r="E88" s="299"/>
      <c r="F88" s="286" t="s">
        <v>123</v>
      </c>
      <c r="G88" s="305"/>
      <c r="H88" s="254">
        <v>37007787.68</v>
      </c>
      <c r="I88" s="298"/>
    </row>
    <row r="89" spans="5:9" ht="117.75" customHeight="1" x14ac:dyDescent="0.3">
      <c r="E89" s="299"/>
      <c r="F89" s="301"/>
      <c r="G89" s="257" t="s">
        <v>18</v>
      </c>
      <c r="H89" s="254">
        <v>50000000</v>
      </c>
      <c r="I89" s="298"/>
    </row>
    <row r="90" spans="5:9" ht="117.75" customHeight="1" x14ac:dyDescent="0.3">
      <c r="E90" s="300"/>
      <c r="F90" s="302"/>
      <c r="G90" s="257" t="s">
        <v>4092</v>
      </c>
      <c r="H90" s="254">
        <v>57040964.75</v>
      </c>
      <c r="I90" s="297"/>
    </row>
    <row r="91" spans="5:9" ht="117.75" customHeight="1" x14ac:dyDescent="0.3">
      <c r="E91" s="295" t="s">
        <v>1786</v>
      </c>
      <c r="F91" s="284" t="s">
        <v>31</v>
      </c>
      <c r="G91" s="257" t="s">
        <v>18</v>
      </c>
      <c r="H91" s="254">
        <v>26682900</v>
      </c>
      <c r="I91" s="296">
        <f>+H91+H92</f>
        <v>27351591.57</v>
      </c>
    </row>
    <row r="92" spans="5:9" ht="117.75" customHeight="1" x14ac:dyDescent="0.3">
      <c r="E92" s="285"/>
      <c r="F92" s="285"/>
      <c r="G92" s="257" t="s">
        <v>21</v>
      </c>
      <c r="H92" s="254">
        <v>668691.56999999995</v>
      </c>
      <c r="I92" s="297"/>
    </row>
    <row r="93" spans="5:9" ht="117.75" customHeight="1" x14ac:dyDescent="0.3">
      <c r="H93" s="264" t="s">
        <v>4098</v>
      </c>
      <c r="I93" s="265">
        <f>SUBTOTAL(9,I70:I92)</f>
        <v>10731468651.23</v>
      </c>
    </row>
    <row r="94" spans="5:9" ht="117.75" customHeight="1" x14ac:dyDescent="0.3">
      <c r="H94" s="266">
        <f>+G42-I93</f>
        <v>0</v>
      </c>
    </row>
    <row r="96" spans="5:9" ht="117.75" customHeight="1" x14ac:dyDescent="0.3">
      <c r="H96" s="266"/>
    </row>
  </sheetData>
  <mergeCells count="34">
    <mergeCell ref="E91:E92"/>
    <mergeCell ref="F91:F92"/>
    <mergeCell ref="I91:I92"/>
    <mergeCell ref="I74:I84"/>
    <mergeCell ref="I71:I73"/>
    <mergeCell ref="E85:E90"/>
    <mergeCell ref="F88:F90"/>
    <mergeCell ref="I85:I90"/>
    <mergeCell ref="F85:F87"/>
    <mergeCell ref="G87:G88"/>
    <mergeCell ref="E71:E73"/>
    <mergeCell ref="F71:F73"/>
    <mergeCell ref="G73:G74"/>
    <mergeCell ref="E74:E84"/>
    <mergeCell ref="F74:F76"/>
    <mergeCell ref="F77:F79"/>
    <mergeCell ref="F80:F81"/>
    <mergeCell ref="F82:F84"/>
    <mergeCell ref="B53:B57"/>
    <mergeCell ref="B58:B59"/>
    <mergeCell ref="C63:C64"/>
    <mergeCell ref="D63:D64"/>
    <mergeCell ref="E63:E64"/>
    <mergeCell ref="B47:C47"/>
    <mergeCell ref="B49:B52"/>
    <mergeCell ref="D51:D52"/>
    <mergeCell ref="F51:F52"/>
    <mergeCell ref="H51:H52"/>
    <mergeCell ref="G51:G52"/>
    <mergeCell ref="A1:P1"/>
    <mergeCell ref="A40:U40"/>
    <mergeCell ref="A31:A32"/>
    <mergeCell ref="B46:E46"/>
    <mergeCell ref="F46:H46"/>
  </mergeCells>
  <phoneticPr fontId="29" type="noConversion"/>
  <hyperlinks>
    <hyperlink ref="V29" r:id="rId1" xr:uid="{7C6C3966-BA72-4854-B8EB-0D8324C88106}"/>
    <hyperlink ref="V26" r:id="rId2" xr:uid="{86D693DA-C346-49F5-9C7A-F76DA6CE5A4E}"/>
    <hyperlink ref="V24" r:id="rId3" xr:uid="{7E518E73-F3A3-45F6-B6F9-D7F6341D0DF5}"/>
    <hyperlink ref="V25" r:id="rId4" xr:uid="{47A09CF9-08C8-437B-B603-2A1BC0E61061}"/>
    <hyperlink ref="V4" r:id="rId5" xr:uid="{2AE357D1-8D47-4CED-B2D3-2F18E846292F}"/>
    <hyperlink ref="V5:V7" r:id="rId6" display="https://www.colombiacompra.gov.co/tienda-virtual-del-estado-colombiano/ordenes-compra/105476" xr:uid="{A2BC86DD-7B89-4E40-BED4-E1DBF2DF8D82}"/>
    <hyperlink ref="V5" r:id="rId7" xr:uid="{39C457B3-B0EE-487F-885D-125370EE9C13}"/>
    <hyperlink ref="V6" r:id="rId8" xr:uid="{3756A5FD-6FD2-41F5-AA99-EF7839CF804D}"/>
    <hyperlink ref="V7" r:id="rId9" xr:uid="{B5F72607-4DC3-4F5E-A696-74DD44C242EC}"/>
    <hyperlink ref="V31" r:id="rId10" xr:uid="{F23349BB-4724-48E8-BF53-6E8C7D3F8700}"/>
    <hyperlink ref="V33" r:id="rId11" xr:uid="{9C80F560-774D-4A37-AB06-70DF309B5FBC}"/>
    <hyperlink ref="V34" r:id="rId12" xr:uid="{576B5361-FEBD-4600-9D01-2F94809AFBC1}"/>
    <hyperlink ref="V8" r:id="rId13" xr:uid="{95EE356B-FBD9-4184-9910-5167D6517319}"/>
    <hyperlink ref="V27" r:id="rId14" xr:uid="{13615EA5-66A0-4298-BC4E-E8E817CE5E08}"/>
    <hyperlink ref="V32" r:id="rId15" xr:uid="{2A300052-2A92-47A0-B758-F80A747EAED3}"/>
    <hyperlink ref="V9" r:id="rId16" xr:uid="{BE99C96D-EB37-41BA-B736-00B062E65529}"/>
    <hyperlink ref="V35" r:id="rId17" xr:uid="{5851BF37-A3FF-49CD-AB44-D57E677FC25F}"/>
    <hyperlink ref="V36" r:id="rId18" xr:uid="{E37E635A-DBC8-4A54-B282-DA9D3359BBA1}"/>
    <hyperlink ref="V30" r:id="rId19" xr:uid="{A8C27409-5E6C-4F8C-A42B-A71C1D81ED59}"/>
    <hyperlink ref="V10" r:id="rId20" xr:uid="{ED74ED73-F6FD-4F28-B91D-DF398E896593}"/>
    <hyperlink ref="V11:V12" r:id="rId21" display="https://www.colombiacompra.gov.co/tienda-virtual-del-estado-colombiano/ordenes-compra/111178" xr:uid="{BD0698B0-EE85-4287-9B07-E7FD20321C17}"/>
    <hyperlink ref="V11" r:id="rId22" xr:uid="{3D2CC6DF-2D01-4C1C-B59C-E307DB64C109}"/>
    <hyperlink ref="V12" r:id="rId23" xr:uid="{1B40907A-8458-442D-839A-57B490BC7482}"/>
    <hyperlink ref="V28" r:id="rId24" xr:uid="{BEEF0E42-2835-4C7E-8B7B-AD1A46B47D9B}"/>
    <hyperlink ref="V38" r:id="rId25" xr:uid="{86C2DA00-28F6-426B-8CF8-9E4EB7FFBA4E}"/>
    <hyperlink ref="V37" r:id="rId26" xr:uid="{70BD9010-E8F3-47BD-974B-245290466FDE}"/>
    <hyperlink ref="V39" r:id="rId27" xr:uid="{0B441C00-C671-4EBB-81DB-815BDB37E257}"/>
    <hyperlink ref="V13:V23" r:id="rId28" display="https://www.colombiacompra.gov.co/tienda-virtual-del-estado-colombiano/ordenes-compra/111178" xr:uid="{C935E401-8CEE-4A41-878C-F996C247560A}"/>
  </hyperlinks>
  <pageMargins left="0.7" right="0.7" top="0.75" bottom="0.75" header="0.3" footer="0.3"/>
  <pageSetup paperSize="9" orientation="portrait" r:id="rId29"/>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699D8-16CB-4BAC-8F1A-25D0FF60830B}">
  <sheetPr>
    <tabColor theme="5"/>
  </sheetPr>
  <dimension ref="A1:AZ479"/>
  <sheetViews>
    <sheetView topLeftCell="A2" zoomScale="80" zoomScaleNormal="80" workbookViewId="0">
      <selection activeCell="B423" sqref="B3:B423"/>
    </sheetView>
  </sheetViews>
  <sheetFormatPr baseColWidth="10" defaultRowHeight="40.700000000000003" customHeight="1" x14ac:dyDescent="0.25"/>
  <cols>
    <col min="1" max="1" width="7.140625" customWidth="1"/>
    <col min="2" max="2" width="18.42578125" customWidth="1"/>
    <col min="3" max="3" width="26" bestFit="1" customWidth="1"/>
    <col min="4" max="4" width="13.5703125" bestFit="1" customWidth="1"/>
    <col min="5" max="5" width="17.7109375" style="169" bestFit="1" customWidth="1"/>
    <col min="6" max="6" width="24.7109375" bestFit="1" customWidth="1"/>
    <col min="7" max="7" width="11.5703125" bestFit="1" customWidth="1"/>
    <col min="8" max="8" width="14.28515625" bestFit="1" customWidth="1"/>
    <col min="9" max="9" width="15.85546875" customWidth="1"/>
    <col min="10" max="10" width="13.140625" customWidth="1"/>
    <col min="11" max="11" width="18.42578125" customWidth="1"/>
    <col min="14" max="14" width="12.85546875" bestFit="1" customWidth="1"/>
    <col min="15" max="15" width="16.42578125" bestFit="1" customWidth="1"/>
    <col min="16" max="16" width="9.42578125" bestFit="1" customWidth="1"/>
    <col min="17" max="17" width="12.42578125" bestFit="1" customWidth="1"/>
    <col min="18" max="18" width="13.140625" bestFit="1" customWidth="1"/>
    <col min="19" max="19" width="10" bestFit="1" customWidth="1"/>
    <col min="20" max="20" width="11.140625" customWidth="1"/>
    <col min="21" max="21" width="7.140625" customWidth="1"/>
    <col min="22" max="22" width="11.140625" customWidth="1"/>
    <col min="23" max="28" width="0" hidden="1" customWidth="1"/>
    <col min="29" max="29" width="12.5703125" hidden="1" customWidth="1"/>
    <col min="30" max="40" width="0" hidden="1" customWidth="1"/>
    <col min="41" max="41" width="11.5703125" hidden="1" customWidth="1"/>
    <col min="42" max="42" width="12.5703125" style="41" hidden="1" customWidth="1"/>
    <col min="48" max="48" width="5.5703125" customWidth="1"/>
    <col min="49" max="49" width="8.42578125" customWidth="1"/>
    <col min="50" max="50" width="6.85546875" bestFit="1" customWidth="1"/>
    <col min="51" max="51" width="22.5703125" customWidth="1"/>
    <col min="52" max="52" width="23.140625" customWidth="1"/>
  </cols>
  <sheetData>
    <row r="1" spans="1:52" ht="165" customHeight="1" thickBot="1" x14ac:dyDescent="0.3">
      <c r="B1" s="2"/>
      <c r="D1" s="311"/>
      <c r="E1" s="312"/>
      <c r="F1" s="312"/>
      <c r="G1" s="312"/>
      <c r="H1" s="312"/>
      <c r="I1" s="312"/>
      <c r="J1" s="312"/>
      <c r="K1" s="312"/>
      <c r="L1" s="312"/>
      <c r="M1" s="312"/>
      <c r="N1" s="312"/>
      <c r="O1" s="312"/>
      <c r="P1" s="312"/>
      <c r="Q1" s="312"/>
      <c r="R1" s="312"/>
      <c r="S1" s="312"/>
      <c r="T1" s="1"/>
      <c r="U1" s="40"/>
      <c r="V1" s="1"/>
      <c r="W1" s="1"/>
      <c r="X1" s="1"/>
      <c r="Y1" s="1"/>
      <c r="Z1" s="1"/>
      <c r="AA1" s="1"/>
      <c r="AB1" s="1"/>
      <c r="AC1" s="1"/>
    </row>
    <row r="2" spans="1:52" ht="37.700000000000003" customHeight="1" x14ac:dyDescent="0.25">
      <c r="A2" s="42" t="s">
        <v>1348</v>
      </c>
      <c r="B2" s="42" t="s">
        <v>1349</v>
      </c>
      <c r="C2" s="42" t="s">
        <v>1350</v>
      </c>
      <c r="D2" s="42" t="s">
        <v>1351</v>
      </c>
      <c r="E2" s="43" t="s">
        <v>1352</v>
      </c>
      <c r="F2" s="42" t="s">
        <v>2</v>
      </c>
      <c r="G2" s="42" t="s">
        <v>1353</v>
      </c>
      <c r="H2" s="42" t="s">
        <v>3</v>
      </c>
      <c r="I2" s="42" t="s">
        <v>1354</v>
      </c>
      <c r="J2" s="42" t="s">
        <v>1355</v>
      </c>
      <c r="K2" s="42" t="s">
        <v>1356</v>
      </c>
      <c r="L2" s="42" t="s">
        <v>1357</v>
      </c>
      <c r="M2" s="42" t="s">
        <v>1358</v>
      </c>
      <c r="N2" s="42" t="s">
        <v>1359</v>
      </c>
      <c r="O2" s="42" t="s">
        <v>1155</v>
      </c>
      <c r="P2" s="42" t="s">
        <v>13</v>
      </c>
      <c r="Q2" s="42" t="s">
        <v>1360</v>
      </c>
      <c r="R2" s="42" t="s">
        <v>1361</v>
      </c>
      <c r="S2" s="42" t="s">
        <v>1362</v>
      </c>
      <c r="T2" s="42" t="s">
        <v>1363</v>
      </c>
      <c r="U2" s="42" t="s">
        <v>1364</v>
      </c>
      <c r="V2" s="42" t="s">
        <v>7</v>
      </c>
      <c r="W2" s="42" t="s">
        <v>1365</v>
      </c>
      <c r="X2" s="42" t="s">
        <v>1366</v>
      </c>
      <c r="Y2" s="42" t="s">
        <v>1358</v>
      </c>
      <c r="Z2" s="42" t="s">
        <v>1367</v>
      </c>
      <c r="AA2" s="42" t="s">
        <v>1368</v>
      </c>
      <c r="AB2" s="42" t="s">
        <v>1358</v>
      </c>
      <c r="AC2" s="42" t="s">
        <v>1369</v>
      </c>
      <c r="AD2" s="42" t="s">
        <v>1370</v>
      </c>
      <c r="AE2" s="42" t="s">
        <v>1371</v>
      </c>
      <c r="AF2" s="42" t="s">
        <v>1372</v>
      </c>
      <c r="AG2" s="42" t="s">
        <v>1373</v>
      </c>
      <c r="AH2" s="42" t="s">
        <v>1374</v>
      </c>
      <c r="AI2" s="42" t="s">
        <v>1152</v>
      </c>
      <c r="AJ2" s="42" t="s">
        <v>1375</v>
      </c>
      <c r="AK2" s="42" t="s">
        <v>1152</v>
      </c>
      <c r="AL2" s="42" t="s">
        <v>1376</v>
      </c>
      <c r="AM2" s="42" t="s">
        <v>1377</v>
      </c>
      <c r="AN2" s="42" t="s">
        <v>1373</v>
      </c>
      <c r="AO2" s="42" t="s">
        <v>1378</v>
      </c>
      <c r="AP2" s="44" t="s">
        <v>1152</v>
      </c>
      <c r="AQ2" s="42" t="s">
        <v>1379</v>
      </c>
      <c r="AR2" s="42" t="s">
        <v>1380</v>
      </c>
      <c r="AS2" s="42" t="s">
        <v>1381</v>
      </c>
      <c r="AT2" s="42" t="s">
        <v>1382</v>
      </c>
      <c r="AU2" s="42" t="s">
        <v>1383</v>
      </c>
      <c r="AX2" t="s">
        <v>1384</v>
      </c>
      <c r="AY2" t="s">
        <v>1385</v>
      </c>
      <c r="AZ2" s="45" t="s">
        <v>1386</v>
      </c>
    </row>
    <row r="3" spans="1:52" ht="24.6" customHeight="1" x14ac:dyDescent="0.25">
      <c r="A3" s="46">
        <v>1</v>
      </c>
      <c r="B3" s="47" t="s">
        <v>1387</v>
      </c>
      <c r="C3" s="48" t="s">
        <v>980</v>
      </c>
      <c r="D3" s="49" t="s">
        <v>1388</v>
      </c>
      <c r="E3" s="50" t="s">
        <v>1389</v>
      </c>
      <c r="F3" s="48" t="s">
        <v>1390</v>
      </c>
      <c r="G3" s="51" t="s">
        <v>1391</v>
      </c>
      <c r="H3" s="52" t="s">
        <v>1392</v>
      </c>
      <c r="I3" s="53" t="s">
        <v>1393</v>
      </c>
      <c r="J3" s="54">
        <v>4120000</v>
      </c>
      <c r="K3" s="54">
        <v>45320000</v>
      </c>
      <c r="L3" s="55">
        <v>44936</v>
      </c>
      <c r="M3" s="56">
        <v>45269</v>
      </c>
      <c r="N3" s="57">
        <v>334</v>
      </c>
      <c r="O3" s="57" t="s">
        <v>1394</v>
      </c>
      <c r="P3" s="57">
        <v>2</v>
      </c>
      <c r="Q3" s="58">
        <f>+VLOOKUP(P3,$AX$3:$AZ$16,2,FALSE)</f>
        <v>44930</v>
      </c>
      <c r="R3" s="59">
        <f>+VLOOKUP(P3,$AX$3:$AZ$16,3,FALSE)</f>
        <v>1739392150</v>
      </c>
      <c r="S3" s="57" t="s">
        <v>1395</v>
      </c>
      <c r="T3" s="54">
        <v>45320000</v>
      </c>
      <c r="U3" s="57" t="s">
        <v>1396</v>
      </c>
      <c r="V3" s="47" t="s">
        <v>1003</v>
      </c>
      <c r="W3" s="57"/>
      <c r="X3" s="57"/>
      <c r="Y3" s="57"/>
      <c r="Z3" s="57"/>
      <c r="AA3" s="57"/>
      <c r="AB3" s="57"/>
      <c r="AC3" s="57"/>
      <c r="AD3" s="60"/>
      <c r="AE3" s="57"/>
      <c r="AF3" s="57"/>
      <c r="AG3" s="57"/>
      <c r="AH3" s="57"/>
      <c r="AI3" s="57"/>
      <c r="AJ3" s="57"/>
      <c r="AK3" s="57"/>
      <c r="AL3" s="57"/>
      <c r="AM3" s="57"/>
      <c r="AN3" s="57"/>
      <c r="AO3" s="57"/>
      <c r="AP3" s="61"/>
      <c r="AQ3" s="57" t="s">
        <v>1397</v>
      </c>
      <c r="AR3" s="62" t="s">
        <v>1398</v>
      </c>
      <c r="AS3" s="62" t="s">
        <v>1399</v>
      </c>
      <c r="AT3" s="52" t="s">
        <v>1400</v>
      </c>
      <c r="AU3" s="53"/>
      <c r="AX3" s="63">
        <v>2</v>
      </c>
      <c r="AY3" s="64">
        <v>44930</v>
      </c>
      <c r="AZ3" s="65">
        <v>1739392150</v>
      </c>
    </row>
    <row r="4" spans="1:52" ht="24.6" customHeight="1" x14ac:dyDescent="0.25">
      <c r="A4" s="46">
        <v>2</v>
      </c>
      <c r="B4" s="66" t="s">
        <v>1401</v>
      </c>
      <c r="C4" s="48" t="s">
        <v>980</v>
      </c>
      <c r="D4" s="67" t="s">
        <v>1388</v>
      </c>
      <c r="E4" s="50" t="s">
        <v>1389</v>
      </c>
      <c r="F4" s="51" t="s">
        <v>1402</v>
      </c>
      <c r="G4" s="68" t="s">
        <v>1403</v>
      </c>
      <c r="H4" s="52" t="s">
        <v>1404</v>
      </c>
      <c r="I4" s="53" t="s">
        <v>1393</v>
      </c>
      <c r="J4" s="69">
        <v>3605000</v>
      </c>
      <c r="K4" s="70">
        <v>39655000</v>
      </c>
      <c r="L4" s="55">
        <v>44936</v>
      </c>
      <c r="M4" s="56">
        <v>45269</v>
      </c>
      <c r="N4" s="57">
        <v>334</v>
      </c>
      <c r="O4" s="57" t="s">
        <v>1394</v>
      </c>
      <c r="P4" s="57">
        <v>2</v>
      </c>
      <c r="Q4" s="58">
        <f t="shared" ref="Q4:Q67" si="0">+VLOOKUP(P4,$AX$3:$AZ$16,2,FALSE)</f>
        <v>44930</v>
      </c>
      <c r="R4" s="59">
        <f t="shared" ref="R4:R67" si="1">+VLOOKUP(P4,$AX$3:$AZ$16,3,FALSE)</f>
        <v>1739392150</v>
      </c>
      <c r="S4" s="57" t="s">
        <v>1405</v>
      </c>
      <c r="T4" s="70">
        <v>39655000</v>
      </c>
      <c r="U4" s="57" t="s">
        <v>1396</v>
      </c>
      <c r="V4" s="66" t="s">
        <v>1003</v>
      </c>
      <c r="W4" s="57"/>
      <c r="X4" s="57"/>
      <c r="Y4" s="57"/>
      <c r="Z4" s="57"/>
      <c r="AA4" s="57"/>
      <c r="AB4" s="57"/>
      <c r="AC4" s="57"/>
      <c r="AD4" s="60"/>
      <c r="AE4" s="57"/>
      <c r="AF4" s="57"/>
      <c r="AG4" s="57"/>
      <c r="AH4" s="57"/>
      <c r="AI4" s="57"/>
      <c r="AJ4" s="57"/>
      <c r="AK4" s="57"/>
      <c r="AL4" s="57"/>
      <c r="AM4" s="57"/>
      <c r="AN4" s="57"/>
      <c r="AO4" s="57"/>
      <c r="AP4" s="61"/>
      <c r="AQ4" s="57" t="s">
        <v>1397</v>
      </c>
      <c r="AR4" s="62" t="s">
        <v>1406</v>
      </c>
      <c r="AS4" s="62" t="s">
        <v>1407</v>
      </c>
      <c r="AT4" s="52" t="s">
        <v>1408</v>
      </c>
      <c r="AU4" s="53"/>
      <c r="AX4" s="63">
        <v>11</v>
      </c>
      <c r="AY4" s="64">
        <v>44931</v>
      </c>
      <c r="AZ4" s="65">
        <v>1275410620</v>
      </c>
    </row>
    <row r="5" spans="1:52" ht="24.6" customHeight="1" x14ac:dyDescent="0.25">
      <c r="A5" s="46">
        <v>3</v>
      </c>
      <c r="B5" s="66" t="s">
        <v>1409</v>
      </c>
      <c r="C5" s="48" t="s">
        <v>980</v>
      </c>
      <c r="D5" s="67" t="s">
        <v>1388</v>
      </c>
      <c r="E5" s="50" t="s">
        <v>1389</v>
      </c>
      <c r="F5" s="51" t="s">
        <v>810</v>
      </c>
      <c r="G5" s="68" t="s">
        <v>809</v>
      </c>
      <c r="H5" s="52" t="s">
        <v>1410</v>
      </c>
      <c r="I5" s="53" t="s">
        <v>1393</v>
      </c>
      <c r="J5" s="69">
        <v>3000000</v>
      </c>
      <c r="K5" s="70">
        <v>33000000</v>
      </c>
      <c r="L5" s="55">
        <v>44936</v>
      </c>
      <c r="M5" s="56">
        <v>45269</v>
      </c>
      <c r="N5" s="57">
        <v>334</v>
      </c>
      <c r="O5" s="57" t="s">
        <v>1394</v>
      </c>
      <c r="P5" s="57">
        <v>9</v>
      </c>
      <c r="Q5" s="58">
        <f t="shared" si="0"/>
        <v>44931</v>
      </c>
      <c r="R5" s="59">
        <f t="shared" si="1"/>
        <v>535597200</v>
      </c>
      <c r="S5" s="57" t="s">
        <v>1411</v>
      </c>
      <c r="T5" s="70">
        <v>33000000</v>
      </c>
      <c r="U5" s="57" t="s">
        <v>1412</v>
      </c>
      <c r="V5" s="66" t="s">
        <v>1055</v>
      </c>
      <c r="W5" s="57"/>
      <c r="X5" s="57"/>
      <c r="Y5" s="57"/>
      <c r="Z5" s="57"/>
      <c r="AA5" s="57"/>
      <c r="AB5" s="57"/>
      <c r="AC5" s="57"/>
      <c r="AD5" s="60"/>
      <c r="AE5" s="57"/>
      <c r="AF5" s="57"/>
      <c r="AG5" s="57"/>
      <c r="AH5" s="57"/>
      <c r="AI5" s="57"/>
      <c r="AJ5" s="57"/>
      <c r="AK5" s="57"/>
      <c r="AL5" s="57"/>
      <c r="AM5" s="57"/>
      <c r="AN5" s="57"/>
      <c r="AO5" s="57"/>
      <c r="AP5" s="61"/>
      <c r="AQ5" s="57" t="s">
        <v>1397</v>
      </c>
      <c r="AR5" s="62" t="s">
        <v>1413</v>
      </c>
      <c r="AS5" s="62" t="s">
        <v>1414</v>
      </c>
      <c r="AT5" s="52" t="s">
        <v>1415</v>
      </c>
      <c r="AU5" s="53"/>
      <c r="AX5" s="63">
        <v>10</v>
      </c>
      <c r="AY5" s="64">
        <v>44931</v>
      </c>
      <c r="AZ5" s="65">
        <v>1569561300</v>
      </c>
    </row>
    <row r="6" spans="1:52" ht="24.6" customHeight="1" x14ac:dyDescent="0.25">
      <c r="A6" s="46">
        <v>4</v>
      </c>
      <c r="B6" s="66" t="s">
        <v>1416</v>
      </c>
      <c r="C6" s="48" t="s">
        <v>980</v>
      </c>
      <c r="D6" s="67" t="s">
        <v>1388</v>
      </c>
      <c r="E6" s="50" t="s">
        <v>1389</v>
      </c>
      <c r="F6" s="51" t="s">
        <v>396</v>
      </c>
      <c r="G6" s="68" t="s">
        <v>395</v>
      </c>
      <c r="H6" s="52" t="s">
        <v>1417</v>
      </c>
      <c r="I6" s="53" t="s">
        <v>1393</v>
      </c>
      <c r="J6" s="69">
        <v>3500000</v>
      </c>
      <c r="K6" s="70">
        <v>38500000</v>
      </c>
      <c r="L6" s="55">
        <v>44936</v>
      </c>
      <c r="M6" s="56">
        <v>45269</v>
      </c>
      <c r="N6" s="57">
        <v>334</v>
      </c>
      <c r="O6" s="57" t="s">
        <v>1394</v>
      </c>
      <c r="P6" s="57">
        <v>9</v>
      </c>
      <c r="Q6" s="58">
        <f t="shared" si="0"/>
        <v>44931</v>
      </c>
      <c r="R6" s="59">
        <f t="shared" si="1"/>
        <v>535597200</v>
      </c>
      <c r="S6" s="57" t="s">
        <v>1418</v>
      </c>
      <c r="T6" s="70">
        <v>38500000</v>
      </c>
      <c r="U6" s="57" t="s">
        <v>1412</v>
      </c>
      <c r="V6" s="66" t="s">
        <v>1055</v>
      </c>
      <c r="W6" s="57"/>
      <c r="X6" s="57"/>
      <c r="Y6" s="57"/>
      <c r="Z6" s="57"/>
      <c r="AA6" s="57"/>
      <c r="AB6" s="57"/>
      <c r="AC6" s="57"/>
      <c r="AD6" s="60"/>
      <c r="AE6" s="57"/>
      <c r="AF6" s="57"/>
      <c r="AG6" s="57"/>
      <c r="AH6" s="57"/>
      <c r="AI6" s="57"/>
      <c r="AJ6" s="57"/>
      <c r="AK6" s="57"/>
      <c r="AL6" s="57"/>
      <c r="AM6" s="57"/>
      <c r="AN6" s="57"/>
      <c r="AO6" s="57"/>
      <c r="AP6" s="61"/>
      <c r="AQ6" s="57" t="s">
        <v>1397</v>
      </c>
      <c r="AR6" s="62" t="s">
        <v>1419</v>
      </c>
      <c r="AS6" s="62" t="s">
        <v>1420</v>
      </c>
      <c r="AT6" s="52" t="s">
        <v>1421</v>
      </c>
      <c r="AU6" s="53"/>
      <c r="AX6" s="63">
        <v>6</v>
      </c>
      <c r="AY6" s="64">
        <v>44931</v>
      </c>
      <c r="AZ6" s="65">
        <v>168462900</v>
      </c>
    </row>
    <row r="7" spans="1:52" ht="24.6" customHeight="1" x14ac:dyDescent="0.25">
      <c r="A7" s="46">
        <v>5</v>
      </c>
      <c r="B7" s="66" t="s">
        <v>1422</v>
      </c>
      <c r="C7" s="48" t="s">
        <v>980</v>
      </c>
      <c r="D7" s="71" t="s">
        <v>1388</v>
      </c>
      <c r="E7" s="50" t="s">
        <v>1423</v>
      </c>
      <c r="F7" s="51" t="s">
        <v>1424</v>
      </c>
      <c r="G7" s="68" t="s">
        <v>1425</v>
      </c>
      <c r="H7" s="52" t="s">
        <v>1426</v>
      </c>
      <c r="I7" s="53" t="s">
        <v>1393</v>
      </c>
      <c r="J7" s="54">
        <v>2421335</v>
      </c>
      <c r="K7" s="54">
        <v>24213353</v>
      </c>
      <c r="L7" s="55">
        <v>44936</v>
      </c>
      <c r="M7" s="56">
        <v>45239</v>
      </c>
      <c r="N7" s="57">
        <v>304</v>
      </c>
      <c r="O7" s="57" t="s">
        <v>1394</v>
      </c>
      <c r="P7" s="57">
        <v>2</v>
      </c>
      <c r="Q7" s="58">
        <f t="shared" si="0"/>
        <v>44930</v>
      </c>
      <c r="R7" s="59">
        <f t="shared" si="1"/>
        <v>1739392150</v>
      </c>
      <c r="S7" s="68" t="s">
        <v>1427</v>
      </c>
      <c r="T7" s="54">
        <v>24213353</v>
      </c>
      <c r="U7" s="57" t="s">
        <v>1396</v>
      </c>
      <c r="V7" s="66" t="s">
        <v>1003</v>
      </c>
      <c r="W7" s="57"/>
      <c r="X7" s="57"/>
      <c r="Y7" s="57"/>
      <c r="Z7" s="57"/>
      <c r="AA7" s="57"/>
      <c r="AB7" s="57"/>
      <c r="AC7" s="57"/>
      <c r="AD7" s="60"/>
      <c r="AE7" s="57"/>
      <c r="AF7" s="57"/>
      <c r="AG7" s="57"/>
      <c r="AH7" s="57"/>
      <c r="AI7" s="57"/>
      <c r="AJ7" s="57"/>
      <c r="AK7" s="57"/>
      <c r="AL7" s="57"/>
      <c r="AM7" s="57"/>
      <c r="AN7" s="57"/>
      <c r="AO7" s="57"/>
      <c r="AP7" s="61"/>
      <c r="AQ7" s="57" t="s">
        <v>1397</v>
      </c>
      <c r="AR7" s="62" t="s">
        <v>1428</v>
      </c>
      <c r="AS7" s="62" t="s">
        <v>1429</v>
      </c>
      <c r="AT7" s="52" t="s">
        <v>1430</v>
      </c>
      <c r="AU7" s="53"/>
      <c r="AX7" s="63">
        <v>3</v>
      </c>
      <c r="AY7" s="64">
        <v>44931</v>
      </c>
      <c r="AZ7" s="65">
        <v>222861100</v>
      </c>
    </row>
    <row r="8" spans="1:52" ht="24.6" customHeight="1" x14ac:dyDescent="0.25">
      <c r="A8" s="46">
        <v>6</v>
      </c>
      <c r="B8" s="66" t="s">
        <v>1431</v>
      </c>
      <c r="C8" s="48" t="s">
        <v>980</v>
      </c>
      <c r="D8" s="71" t="s">
        <v>1388</v>
      </c>
      <c r="E8" s="50" t="s">
        <v>1389</v>
      </c>
      <c r="F8" s="51" t="s">
        <v>1432</v>
      </c>
      <c r="G8" s="68" t="s">
        <v>1433</v>
      </c>
      <c r="H8" s="52" t="s">
        <v>1434</v>
      </c>
      <c r="I8" s="53" t="s">
        <v>1393</v>
      </c>
      <c r="J8" s="69">
        <v>4120000</v>
      </c>
      <c r="K8" s="54">
        <v>4944000</v>
      </c>
      <c r="L8" s="55">
        <v>44936</v>
      </c>
      <c r="M8" s="72">
        <v>44972</v>
      </c>
      <c r="N8" s="73">
        <f>+M8-L8</f>
        <v>36</v>
      </c>
      <c r="O8" s="57" t="s">
        <v>1394</v>
      </c>
      <c r="P8" s="57">
        <v>2</v>
      </c>
      <c r="Q8" s="58">
        <f t="shared" si="0"/>
        <v>44930</v>
      </c>
      <c r="R8" s="59">
        <f t="shared" si="1"/>
        <v>1739392150</v>
      </c>
      <c r="S8" s="68" t="s">
        <v>1435</v>
      </c>
      <c r="T8" s="70">
        <v>45320000</v>
      </c>
      <c r="U8" s="57" t="s">
        <v>1396</v>
      </c>
      <c r="V8" s="66" t="s">
        <v>1003</v>
      </c>
      <c r="W8" s="57"/>
      <c r="X8" s="57"/>
      <c r="Y8" s="57"/>
      <c r="Z8" s="57"/>
      <c r="AA8" s="57"/>
      <c r="AB8" s="57"/>
      <c r="AC8" s="57"/>
      <c r="AD8" s="60"/>
      <c r="AE8" s="57"/>
      <c r="AF8" s="57"/>
      <c r="AG8" s="57"/>
      <c r="AH8" s="57"/>
      <c r="AI8" s="57"/>
      <c r="AJ8" s="57"/>
      <c r="AK8" s="57"/>
      <c r="AL8" s="57"/>
      <c r="AM8" s="57"/>
      <c r="AN8" s="57"/>
      <c r="AO8" s="57"/>
      <c r="AP8" s="61"/>
      <c r="AQ8" s="57" t="s">
        <v>1397</v>
      </c>
      <c r="AR8" s="62" t="s">
        <v>1436</v>
      </c>
      <c r="AS8" s="62" t="s">
        <v>1437</v>
      </c>
      <c r="AT8" s="52" t="s">
        <v>1438</v>
      </c>
      <c r="AU8" s="53" t="s">
        <v>1439</v>
      </c>
      <c r="AX8" s="63">
        <v>4</v>
      </c>
      <c r="AY8" s="64">
        <v>44931</v>
      </c>
      <c r="AZ8" s="65">
        <v>283734100</v>
      </c>
    </row>
    <row r="9" spans="1:52" ht="24.6" customHeight="1" x14ac:dyDescent="0.25">
      <c r="A9" s="46">
        <v>7</v>
      </c>
      <c r="B9" s="66" t="s">
        <v>1440</v>
      </c>
      <c r="C9" s="48" t="s">
        <v>980</v>
      </c>
      <c r="D9" s="71" t="s">
        <v>1388</v>
      </c>
      <c r="E9" s="50" t="s">
        <v>1389</v>
      </c>
      <c r="F9" s="51" t="s">
        <v>874</v>
      </c>
      <c r="G9" s="68" t="s">
        <v>873</v>
      </c>
      <c r="H9" s="52" t="s">
        <v>1441</v>
      </c>
      <c r="I9" s="53" t="s">
        <v>1442</v>
      </c>
      <c r="J9" s="69">
        <v>4120000</v>
      </c>
      <c r="K9" s="70">
        <v>45320000</v>
      </c>
      <c r="L9" s="55">
        <v>44936</v>
      </c>
      <c r="M9" s="56">
        <v>45269</v>
      </c>
      <c r="N9" s="57">
        <v>334</v>
      </c>
      <c r="O9" s="51" t="s">
        <v>1443</v>
      </c>
      <c r="P9" s="57">
        <v>2</v>
      </c>
      <c r="Q9" s="58">
        <f t="shared" si="0"/>
        <v>44930</v>
      </c>
      <c r="R9" s="59">
        <f t="shared" si="1"/>
        <v>1739392150</v>
      </c>
      <c r="S9" s="68" t="s">
        <v>1444</v>
      </c>
      <c r="T9" s="70">
        <v>45320000</v>
      </c>
      <c r="U9" s="57" t="s">
        <v>1396</v>
      </c>
      <c r="V9" s="66" t="s">
        <v>1003</v>
      </c>
      <c r="W9" s="57"/>
      <c r="X9" s="57"/>
      <c r="Y9" s="57"/>
      <c r="Z9" s="57"/>
      <c r="AA9" s="57"/>
      <c r="AB9" s="57"/>
      <c r="AC9" s="57"/>
      <c r="AD9" s="60"/>
      <c r="AE9" s="57"/>
      <c r="AF9" s="57"/>
      <c r="AG9" s="57"/>
      <c r="AH9" s="57"/>
      <c r="AI9" s="57"/>
      <c r="AJ9" s="57"/>
      <c r="AK9" s="57"/>
      <c r="AL9" s="57"/>
      <c r="AM9" s="57"/>
      <c r="AN9" s="57"/>
      <c r="AO9" s="57"/>
      <c r="AP9" s="61"/>
      <c r="AQ9" s="57" t="s">
        <v>1397</v>
      </c>
      <c r="AR9" s="62" t="s">
        <v>1445</v>
      </c>
      <c r="AS9" s="62" t="s">
        <v>1446</v>
      </c>
      <c r="AT9" s="52" t="s">
        <v>1447</v>
      </c>
      <c r="AU9" s="53"/>
      <c r="AX9" s="63">
        <v>5</v>
      </c>
      <c r="AY9" s="64">
        <v>44931</v>
      </c>
      <c r="AZ9" s="65">
        <v>224879770</v>
      </c>
    </row>
    <row r="10" spans="1:52" ht="24.6" customHeight="1" x14ac:dyDescent="0.25">
      <c r="A10" s="46">
        <v>8</v>
      </c>
      <c r="B10" s="66" t="s">
        <v>1448</v>
      </c>
      <c r="C10" s="48" t="s">
        <v>980</v>
      </c>
      <c r="D10" s="71" t="s">
        <v>1388</v>
      </c>
      <c r="E10" s="50" t="s">
        <v>1389</v>
      </c>
      <c r="F10" s="51" t="s">
        <v>869</v>
      </c>
      <c r="G10" s="68" t="s">
        <v>868</v>
      </c>
      <c r="H10" s="52" t="s">
        <v>1449</v>
      </c>
      <c r="I10" s="53" t="s">
        <v>1442</v>
      </c>
      <c r="J10" s="69">
        <v>3677100</v>
      </c>
      <c r="K10" s="70">
        <v>40448100</v>
      </c>
      <c r="L10" s="55">
        <v>44936</v>
      </c>
      <c r="M10" s="56">
        <v>45269</v>
      </c>
      <c r="N10" s="57">
        <v>334</v>
      </c>
      <c r="O10" s="51" t="s">
        <v>1443</v>
      </c>
      <c r="P10" s="57">
        <v>2</v>
      </c>
      <c r="Q10" s="58">
        <f t="shared" si="0"/>
        <v>44930</v>
      </c>
      <c r="R10" s="59">
        <f t="shared" si="1"/>
        <v>1739392150</v>
      </c>
      <c r="S10" s="68" t="s">
        <v>1450</v>
      </c>
      <c r="T10" s="70">
        <v>40448100</v>
      </c>
      <c r="U10" s="57" t="s">
        <v>1396</v>
      </c>
      <c r="V10" s="66" t="s">
        <v>1003</v>
      </c>
      <c r="W10" s="57"/>
      <c r="X10" s="57"/>
      <c r="Y10" s="57"/>
      <c r="Z10" s="57"/>
      <c r="AA10" s="57"/>
      <c r="AB10" s="57"/>
      <c r="AC10" s="57"/>
      <c r="AD10" s="60"/>
      <c r="AE10" s="57"/>
      <c r="AF10" s="57"/>
      <c r="AG10" s="57"/>
      <c r="AH10" s="57"/>
      <c r="AI10" s="57"/>
      <c r="AJ10" s="57"/>
      <c r="AK10" s="74"/>
      <c r="AL10" s="75"/>
      <c r="AM10" s="75"/>
      <c r="AN10" s="75"/>
      <c r="AO10" s="75"/>
      <c r="AP10" s="76"/>
      <c r="AQ10" s="57" t="s">
        <v>1397</v>
      </c>
      <c r="AR10" s="62" t="s">
        <v>1451</v>
      </c>
      <c r="AS10" s="62" t="s">
        <v>1452</v>
      </c>
      <c r="AT10" s="52" t="s">
        <v>1453</v>
      </c>
      <c r="AU10" s="53"/>
      <c r="AX10" s="63">
        <v>12</v>
      </c>
      <c r="AY10" s="64">
        <v>44931</v>
      </c>
      <c r="AZ10" s="65">
        <v>1505871844</v>
      </c>
    </row>
    <row r="11" spans="1:52" ht="24.6" customHeight="1" x14ac:dyDescent="0.25">
      <c r="A11" s="46">
        <v>9</v>
      </c>
      <c r="B11" s="66" t="s">
        <v>1454</v>
      </c>
      <c r="C11" s="48" t="s">
        <v>980</v>
      </c>
      <c r="D11" s="71" t="s">
        <v>1388</v>
      </c>
      <c r="E11" s="50" t="s">
        <v>1423</v>
      </c>
      <c r="F11" s="51" t="s">
        <v>879</v>
      </c>
      <c r="G11" s="68" t="s">
        <v>878</v>
      </c>
      <c r="H11" s="52" t="s">
        <v>1455</v>
      </c>
      <c r="I11" s="53" t="s">
        <v>1442</v>
      </c>
      <c r="J11" s="69">
        <v>3090000</v>
      </c>
      <c r="K11" s="70">
        <v>33990000</v>
      </c>
      <c r="L11" s="55">
        <v>44936</v>
      </c>
      <c r="M11" s="56">
        <v>45269</v>
      </c>
      <c r="N11" s="57">
        <v>334</v>
      </c>
      <c r="O11" s="51" t="s">
        <v>1443</v>
      </c>
      <c r="P11" s="57">
        <v>2</v>
      </c>
      <c r="Q11" s="58">
        <f t="shared" si="0"/>
        <v>44930</v>
      </c>
      <c r="R11" s="59">
        <f t="shared" si="1"/>
        <v>1739392150</v>
      </c>
      <c r="S11" s="68" t="s">
        <v>1456</v>
      </c>
      <c r="T11" s="70">
        <v>33990000</v>
      </c>
      <c r="U11" s="57" t="s">
        <v>1396</v>
      </c>
      <c r="V11" s="66" t="s">
        <v>1003</v>
      </c>
      <c r="W11" s="57"/>
      <c r="X11" s="57"/>
      <c r="Y11" s="57"/>
      <c r="Z11" s="57"/>
      <c r="AA11" s="57"/>
      <c r="AB11" s="57"/>
      <c r="AC11" s="57"/>
      <c r="AD11" s="60"/>
      <c r="AE11" s="57"/>
      <c r="AF11" s="57"/>
      <c r="AG11" s="57"/>
      <c r="AH11" s="57"/>
      <c r="AI11" s="57"/>
      <c r="AJ11" s="57"/>
      <c r="AK11" s="74"/>
      <c r="AL11" s="75"/>
      <c r="AM11" s="75"/>
      <c r="AN11" s="75"/>
      <c r="AO11" s="75"/>
      <c r="AP11" s="76"/>
      <c r="AQ11" s="57" t="s">
        <v>1397</v>
      </c>
      <c r="AR11" s="62" t="s">
        <v>1457</v>
      </c>
      <c r="AS11" s="62" t="s">
        <v>1458</v>
      </c>
      <c r="AT11" s="52" t="s">
        <v>1459</v>
      </c>
      <c r="AU11" s="53"/>
      <c r="AX11" s="63">
        <v>13</v>
      </c>
      <c r="AY11" s="64">
        <v>44931</v>
      </c>
      <c r="AZ11" s="65">
        <v>271920000</v>
      </c>
    </row>
    <row r="12" spans="1:52" ht="24.6" customHeight="1" x14ac:dyDescent="0.25">
      <c r="A12" s="46">
        <v>10</v>
      </c>
      <c r="B12" s="66" t="s">
        <v>1460</v>
      </c>
      <c r="C12" s="48" t="s">
        <v>980</v>
      </c>
      <c r="D12" s="71" t="s">
        <v>1388</v>
      </c>
      <c r="E12" s="50" t="s">
        <v>1389</v>
      </c>
      <c r="F12" s="51" t="s">
        <v>815</v>
      </c>
      <c r="G12" s="68">
        <v>73576886</v>
      </c>
      <c r="H12" s="52" t="s">
        <v>1461</v>
      </c>
      <c r="I12" s="53" t="s">
        <v>1462</v>
      </c>
      <c r="J12" s="69">
        <v>3151800</v>
      </c>
      <c r="K12" s="70">
        <v>34669800</v>
      </c>
      <c r="L12" s="55">
        <v>44936</v>
      </c>
      <c r="M12" s="56">
        <v>45269</v>
      </c>
      <c r="N12" s="57">
        <v>334</v>
      </c>
      <c r="O12" s="51" t="s">
        <v>1463</v>
      </c>
      <c r="P12" s="57">
        <v>2</v>
      </c>
      <c r="Q12" s="58">
        <f t="shared" si="0"/>
        <v>44930</v>
      </c>
      <c r="R12" s="59">
        <f t="shared" si="1"/>
        <v>1739392150</v>
      </c>
      <c r="S12" s="68" t="s">
        <v>169</v>
      </c>
      <c r="T12" s="70">
        <v>34669800</v>
      </c>
      <c r="U12" s="57" t="s">
        <v>1396</v>
      </c>
      <c r="V12" s="66" t="s">
        <v>1003</v>
      </c>
      <c r="W12" s="57"/>
      <c r="X12" s="57"/>
      <c r="Y12" s="57"/>
      <c r="Z12" s="57"/>
      <c r="AA12" s="57"/>
      <c r="AB12" s="57"/>
      <c r="AC12" s="57"/>
      <c r="AD12" s="60"/>
      <c r="AE12" s="57"/>
      <c r="AF12" s="57"/>
      <c r="AG12" s="57"/>
      <c r="AH12" s="57"/>
      <c r="AI12" s="57"/>
      <c r="AJ12" s="57"/>
      <c r="AK12" s="74"/>
      <c r="AL12" s="75"/>
      <c r="AM12" s="75"/>
      <c r="AN12" s="75"/>
      <c r="AO12" s="75"/>
      <c r="AP12" s="76"/>
      <c r="AQ12" s="57" t="s">
        <v>1397</v>
      </c>
      <c r="AR12" s="62" t="s">
        <v>1464</v>
      </c>
      <c r="AS12" s="62" t="s">
        <v>1465</v>
      </c>
      <c r="AT12" s="52" t="s">
        <v>1466</v>
      </c>
      <c r="AU12" s="53"/>
      <c r="AX12" s="63">
        <v>7</v>
      </c>
      <c r="AY12" s="64">
        <v>44931</v>
      </c>
      <c r="AZ12" s="65">
        <v>1159135180</v>
      </c>
    </row>
    <row r="13" spans="1:52" ht="24.6" customHeight="1" x14ac:dyDescent="0.25">
      <c r="A13" s="46">
        <v>11</v>
      </c>
      <c r="B13" s="66" t="s">
        <v>1467</v>
      </c>
      <c r="C13" s="48" t="s">
        <v>980</v>
      </c>
      <c r="D13" s="71" t="s">
        <v>1388</v>
      </c>
      <c r="E13" s="50" t="s">
        <v>1389</v>
      </c>
      <c r="F13" s="51" t="s">
        <v>864</v>
      </c>
      <c r="G13" s="68" t="s">
        <v>863</v>
      </c>
      <c r="H13" s="52" t="s">
        <v>1468</v>
      </c>
      <c r="I13" s="53" t="s">
        <v>1469</v>
      </c>
      <c r="J13" s="69">
        <v>6180000</v>
      </c>
      <c r="K13" s="70">
        <v>67980000</v>
      </c>
      <c r="L13" s="55">
        <v>44936</v>
      </c>
      <c r="M13" s="55">
        <v>45269</v>
      </c>
      <c r="N13" s="57">
        <v>334</v>
      </c>
      <c r="O13" s="57" t="s">
        <v>1443</v>
      </c>
      <c r="P13" s="68">
        <v>2</v>
      </c>
      <c r="Q13" s="58">
        <f t="shared" si="0"/>
        <v>44930</v>
      </c>
      <c r="R13" s="59">
        <f t="shared" si="1"/>
        <v>1739392150</v>
      </c>
      <c r="S13" s="68" t="s">
        <v>828</v>
      </c>
      <c r="T13" s="70">
        <v>67980000</v>
      </c>
      <c r="U13" s="57" t="s">
        <v>1396</v>
      </c>
      <c r="V13" s="66" t="s">
        <v>1003</v>
      </c>
      <c r="W13" s="57"/>
      <c r="X13" s="57"/>
      <c r="Y13" s="57"/>
      <c r="Z13" s="57"/>
      <c r="AA13" s="57"/>
      <c r="AB13" s="57"/>
      <c r="AC13" s="57"/>
      <c r="AD13" s="60"/>
      <c r="AE13" s="57"/>
      <c r="AF13" s="57"/>
      <c r="AG13" s="57"/>
      <c r="AH13" s="57"/>
      <c r="AI13" s="57"/>
      <c r="AJ13" s="57"/>
      <c r="AK13" s="74"/>
      <c r="AL13" s="75"/>
      <c r="AM13" s="75"/>
      <c r="AN13" s="75"/>
      <c r="AO13" s="75"/>
      <c r="AP13" s="76"/>
      <c r="AQ13" s="57" t="s">
        <v>1397</v>
      </c>
      <c r="AR13" s="62" t="s">
        <v>1470</v>
      </c>
      <c r="AS13" s="62" t="s">
        <v>1471</v>
      </c>
      <c r="AT13" s="52" t="s">
        <v>1472</v>
      </c>
      <c r="AU13" s="53"/>
      <c r="AX13" s="63">
        <v>8</v>
      </c>
      <c r="AY13" s="64">
        <v>44931</v>
      </c>
      <c r="AZ13" s="65">
        <v>550087980</v>
      </c>
    </row>
    <row r="14" spans="1:52" ht="24.6" customHeight="1" x14ac:dyDescent="0.25">
      <c r="A14" s="46">
        <v>12</v>
      </c>
      <c r="B14" s="66" t="s">
        <v>1473</v>
      </c>
      <c r="C14" s="48" t="s">
        <v>980</v>
      </c>
      <c r="D14" s="71" t="s">
        <v>1388</v>
      </c>
      <c r="E14" s="50" t="s">
        <v>1389</v>
      </c>
      <c r="F14" s="51" t="s">
        <v>1474</v>
      </c>
      <c r="G14" s="68" t="s">
        <v>1475</v>
      </c>
      <c r="H14" s="52" t="s">
        <v>1476</v>
      </c>
      <c r="I14" s="53" t="s">
        <v>1477</v>
      </c>
      <c r="J14" s="69">
        <v>3605000</v>
      </c>
      <c r="K14" s="70">
        <v>39655000</v>
      </c>
      <c r="L14" s="55">
        <v>44936</v>
      </c>
      <c r="M14" s="55">
        <v>45269</v>
      </c>
      <c r="N14" s="57">
        <v>334</v>
      </c>
      <c r="O14" s="51" t="s">
        <v>1463</v>
      </c>
      <c r="P14" s="68">
        <v>2</v>
      </c>
      <c r="Q14" s="58">
        <f t="shared" si="0"/>
        <v>44930</v>
      </c>
      <c r="R14" s="59">
        <f t="shared" si="1"/>
        <v>1739392150</v>
      </c>
      <c r="S14" s="68" t="s">
        <v>1478</v>
      </c>
      <c r="T14" s="70">
        <v>39655000</v>
      </c>
      <c r="U14" s="57" t="s">
        <v>1396</v>
      </c>
      <c r="V14" s="66" t="s">
        <v>1003</v>
      </c>
      <c r="W14" s="57"/>
      <c r="X14" s="57"/>
      <c r="Y14" s="57"/>
      <c r="Z14" s="57"/>
      <c r="AA14" s="57"/>
      <c r="AB14" s="57"/>
      <c r="AC14" s="57"/>
      <c r="AD14" s="60"/>
      <c r="AE14" s="57"/>
      <c r="AF14" s="57"/>
      <c r="AG14" s="57"/>
      <c r="AH14" s="57"/>
      <c r="AI14" s="57"/>
      <c r="AJ14" s="57"/>
      <c r="AK14" s="74"/>
      <c r="AL14" s="75"/>
      <c r="AM14" s="75"/>
      <c r="AN14" s="75"/>
      <c r="AO14" s="75"/>
      <c r="AP14" s="76"/>
      <c r="AQ14" s="57" t="s">
        <v>1397</v>
      </c>
      <c r="AR14" s="62" t="s">
        <v>1479</v>
      </c>
      <c r="AS14" s="62" t="s">
        <v>1480</v>
      </c>
      <c r="AT14" s="52" t="s">
        <v>1481</v>
      </c>
      <c r="AU14" s="53"/>
      <c r="AX14" s="63">
        <v>14</v>
      </c>
      <c r="AY14" s="64">
        <v>44931</v>
      </c>
      <c r="AZ14" s="65">
        <v>630727269</v>
      </c>
    </row>
    <row r="15" spans="1:52" ht="24.6" customHeight="1" x14ac:dyDescent="0.25">
      <c r="A15" s="46">
        <v>13</v>
      </c>
      <c r="B15" s="66" t="s">
        <v>1482</v>
      </c>
      <c r="C15" s="48" t="s">
        <v>980</v>
      </c>
      <c r="D15" s="71" t="s">
        <v>1388</v>
      </c>
      <c r="E15" s="50" t="s">
        <v>1389</v>
      </c>
      <c r="F15" s="51" t="s">
        <v>1483</v>
      </c>
      <c r="G15" s="68" t="s">
        <v>1484</v>
      </c>
      <c r="H15" s="52" t="s">
        <v>1485</v>
      </c>
      <c r="I15" s="53" t="s">
        <v>1393</v>
      </c>
      <c r="J15" s="69">
        <v>5407500</v>
      </c>
      <c r="K15" s="70">
        <v>54075000</v>
      </c>
      <c r="L15" s="55">
        <v>44936</v>
      </c>
      <c r="M15" s="55">
        <v>45254</v>
      </c>
      <c r="N15" s="57">
        <v>304</v>
      </c>
      <c r="O15" s="57" t="s">
        <v>1394</v>
      </c>
      <c r="P15" s="68">
        <v>2</v>
      </c>
      <c r="Q15" s="58">
        <f t="shared" si="0"/>
        <v>44930</v>
      </c>
      <c r="R15" s="59">
        <f t="shared" si="1"/>
        <v>1739392150</v>
      </c>
      <c r="S15" s="68" t="s">
        <v>1486</v>
      </c>
      <c r="T15" s="70">
        <v>54075000</v>
      </c>
      <c r="U15" s="57" t="s">
        <v>1396</v>
      </c>
      <c r="V15" s="66" t="s">
        <v>1003</v>
      </c>
      <c r="W15" s="57"/>
      <c r="X15" s="57"/>
      <c r="Y15" s="57"/>
      <c r="Z15" s="57"/>
      <c r="AA15" s="57"/>
      <c r="AB15" s="57"/>
      <c r="AC15" s="57"/>
      <c r="AD15" s="60"/>
      <c r="AE15" s="57"/>
      <c r="AF15" s="57"/>
      <c r="AG15" s="57"/>
      <c r="AH15" s="57"/>
      <c r="AI15" s="57"/>
      <c r="AJ15" s="57"/>
      <c r="AK15" s="74"/>
      <c r="AL15" s="75"/>
      <c r="AM15" s="75"/>
      <c r="AN15" s="75"/>
      <c r="AO15" s="75"/>
      <c r="AP15" s="76"/>
      <c r="AQ15" s="57" t="s">
        <v>1397</v>
      </c>
      <c r="AR15" s="62" t="s">
        <v>1487</v>
      </c>
      <c r="AS15" s="62" t="s">
        <v>1488</v>
      </c>
      <c r="AT15" s="52" t="s">
        <v>1489</v>
      </c>
      <c r="AU15" s="53"/>
      <c r="AX15" s="63">
        <v>15</v>
      </c>
      <c r="AY15" s="64">
        <v>44931</v>
      </c>
      <c r="AZ15" s="65">
        <v>275710400</v>
      </c>
    </row>
    <row r="16" spans="1:52" ht="24.6" customHeight="1" x14ac:dyDescent="0.25">
      <c r="A16" s="46">
        <v>14</v>
      </c>
      <c r="B16" s="66" t="s">
        <v>1490</v>
      </c>
      <c r="C16" s="48" t="s">
        <v>980</v>
      </c>
      <c r="D16" s="71" t="s">
        <v>1491</v>
      </c>
      <c r="E16" s="50" t="s">
        <v>1423</v>
      </c>
      <c r="F16" s="51" t="s">
        <v>1492</v>
      </c>
      <c r="G16" s="68" t="s">
        <v>1493</v>
      </c>
      <c r="H16" s="52" t="s">
        <v>1494</v>
      </c>
      <c r="I16" s="53" t="s">
        <v>1495</v>
      </c>
      <c r="J16" s="69">
        <v>2700000</v>
      </c>
      <c r="K16" s="70">
        <v>27000000</v>
      </c>
      <c r="L16" s="55">
        <v>44937</v>
      </c>
      <c r="M16" s="55">
        <v>45240</v>
      </c>
      <c r="N16" s="57">
        <v>304</v>
      </c>
      <c r="O16" s="57" t="s">
        <v>1496</v>
      </c>
      <c r="P16" s="68">
        <v>14</v>
      </c>
      <c r="Q16" s="58">
        <f t="shared" si="0"/>
        <v>44931</v>
      </c>
      <c r="R16" s="59">
        <f t="shared" si="1"/>
        <v>630727269</v>
      </c>
      <c r="S16" s="68" t="s">
        <v>164</v>
      </c>
      <c r="T16" s="70">
        <v>27000000</v>
      </c>
      <c r="U16" s="57" t="s">
        <v>28</v>
      </c>
      <c r="V16" s="66" t="s">
        <v>1055</v>
      </c>
      <c r="W16" s="68"/>
      <c r="X16" s="68"/>
      <c r="Y16" s="68"/>
      <c r="Z16" s="68"/>
      <c r="AA16" s="68"/>
      <c r="AB16" s="68"/>
      <c r="AC16" s="68"/>
      <c r="AD16" s="60"/>
      <c r="AE16" s="68"/>
      <c r="AF16" s="68"/>
      <c r="AG16" s="77"/>
      <c r="AH16" s="77"/>
      <c r="AI16" s="77"/>
      <c r="AJ16" s="77"/>
      <c r="AK16" s="78"/>
      <c r="AL16" s="79"/>
      <c r="AM16" s="79"/>
      <c r="AN16" s="79"/>
      <c r="AO16" s="79"/>
      <c r="AP16" s="80"/>
      <c r="AQ16" s="57" t="s">
        <v>1397</v>
      </c>
      <c r="AR16" s="62" t="s">
        <v>1497</v>
      </c>
      <c r="AS16" s="62" t="s">
        <v>1498</v>
      </c>
      <c r="AT16" s="52" t="s">
        <v>1499</v>
      </c>
      <c r="AU16" s="53"/>
      <c r="AX16" s="63">
        <v>9</v>
      </c>
      <c r="AY16" s="64">
        <v>44931</v>
      </c>
      <c r="AZ16" s="65">
        <v>535597200</v>
      </c>
    </row>
    <row r="17" spans="1:47" ht="24.6" customHeight="1" x14ac:dyDescent="0.25">
      <c r="A17" s="46">
        <v>15</v>
      </c>
      <c r="B17" s="66" t="s">
        <v>1500</v>
      </c>
      <c r="C17" s="48" t="s">
        <v>980</v>
      </c>
      <c r="D17" s="71" t="s">
        <v>1491</v>
      </c>
      <c r="E17" s="50" t="s">
        <v>1389</v>
      </c>
      <c r="F17" s="51" t="s">
        <v>1501</v>
      </c>
      <c r="G17" s="81" t="s">
        <v>1502</v>
      </c>
      <c r="H17" s="52" t="s">
        <v>1503</v>
      </c>
      <c r="I17" s="53" t="s">
        <v>1393</v>
      </c>
      <c r="J17" s="69">
        <v>4202400</v>
      </c>
      <c r="K17" s="70">
        <v>46226400</v>
      </c>
      <c r="L17" s="55">
        <v>44937</v>
      </c>
      <c r="M17" s="55">
        <v>45270</v>
      </c>
      <c r="N17" s="57">
        <v>334</v>
      </c>
      <c r="O17" s="57" t="s">
        <v>1394</v>
      </c>
      <c r="P17" s="68">
        <v>10</v>
      </c>
      <c r="Q17" s="58">
        <f t="shared" si="0"/>
        <v>44931</v>
      </c>
      <c r="R17" s="59">
        <f t="shared" si="1"/>
        <v>1569561300</v>
      </c>
      <c r="S17" s="68" t="s">
        <v>262</v>
      </c>
      <c r="T17" s="70">
        <v>46226400</v>
      </c>
      <c r="U17" s="57" t="s">
        <v>1014</v>
      </c>
      <c r="V17" s="66" t="s">
        <v>1055</v>
      </c>
      <c r="W17" s="68"/>
      <c r="X17" s="68"/>
      <c r="Y17" s="68"/>
      <c r="Z17" s="68"/>
      <c r="AA17" s="68"/>
      <c r="AB17" s="68"/>
      <c r="AC17" s="68"/>
      <c r="AD17" s="60"/>
      <c r="AE17" s="68"/>
      <c r="AF17" s="68"/>
      <c r="AG17" s="77"/>
      <c r="AH17" s="77"/>
      <c r="AI17" s="77"/>
      <c r="AJ17" s="77"/>
      <c r="AK17" s="78"/>
      <c r="AL17" s="79"/>
      <c r="AM17" s="79"/>
      <c r="AN17" s="79"/>
      <c r="AO17" s="79"/>
      <c r="AP17" s="80"/>
      <c r="AQ17" s="57" t="s">
        <v>1397</v>
      </c>
      <c r="AR17" s="62" t="s">
        <v>1504</v>
      </c>
      <c r="AS17" s="62" t="s">
        <v>1505</v>
      </c>
      <c r="AT17" s="52" t="s">
        <v>1506</v>
      </c>
      <c r="AU17" s="53"/>
    </row>
    <row r="18" spans="1:47" ht="24.6" customHeight="1" x14ac:dyDescent="0.25">
      <c r="A18" s="46">
        <v>16</v>
      </c>
      <c r="B18" s="66" t="s">
        <v>1507</v>
      </c>
      <c r="C18" s="48" t="s">
        <v>980</v>
      </c>
      <c r="D18" s="71" t="s">
        <v>1491</v>
      </c>
      <c r="E18" s="50" t="s">
        <v>1423</v>
      </c>
      <c r="F18" s="51" t="s">
        <v>1508</v>
      </c>
      <c r="G18" s="81" t="s">
        <v>1509</v>
      </c>
      <c r="H18" s="52" t="s">
        <v>1510</v>
      </c>
      <c r="I18" s="53" t="s">
        <v>17</v>
      </c>
      <c r="J18" s="69">
        <v>1854000</v>
      </c>
      <c r="K18" s="70">
        <v>20394000</v>
      </c>
      <c r="L18" s="55">
        <v>44937</v>
      </c>
      <c r="M18" s="55">
        <v>45270</v>
      </c>
      <c r="N18" s="57">
        <v>334</v>
      </c>
      <c r="O18" s="57" t="s">
        <v>1511</v>
      </c>
      <c r="P18" s="68">
        <v>11</v>
      </c>
      <c r="Q18" s="58">
        <f t="shared" si="0"/>
        <v>44931</v>
      </c>
      <c r="R18" s="59">
        <f t="shared" si="1"/>
        <v>1275410620</v>
      </c>
      <c r="S18" s="68" t="s">
        <v>251</v>
      </c>
      <c r="T18" s="70">
        <v>20394000</v>
      </c>
      <c r="U18" s="57" t="s">
        <v>1014</v>
      </c>
      <c r="V18" s="66" t="s">
        <v>1512</v>
      </c>
      <c r="W18" s="68"/>
      <c r="X18" s="68"/>
      <c r="Y18" s="68"/>
      <c r="Z18" s="68"/>
      <c r="AA18" s="68"/>
      <c r="AB18" s="68"/>
      <c r="AC18" s="68"/>
      <c r="AD18" s="60"/>
      <c r="AE18" s="68"/>
      <c r="AF18" s="68"/>
      <c r="AG18" s="77"/>
      <c r="AH18" s="77"/>
      <c r="AI18" s="77"/>
      <c r="AJ18" s="77"/>
      <c r="AK18" s="78"/>
      <c r="AL18" s="79"/>
      <c r="AM18" s="79"/>
      <c r="AN18" s="79"/>
      <c r="AO18" s="79"/>
      <c r="AP18" s="80"/>
      <c r="AQ18" s="57" t="s">
        <v>1397</v>
      </c>
      <c r="AR18" s="62" t="s">
        <v>1513</v>
      </c>
      <c r="AS18" s="62" t="s">
        <v>1514</v>
      </c>
      <c r="AT18" s="52" t="s">
        <v>1515</v>
      </c>
      <c r="AU18" s="53"/>
    </row>
    <row r="19" spans="1:47" ht="24.6" customHeight="1" x14ac:dyDescent="0.25">
      <c r="A19" s="46">
        <v>17</v>
      </c>
      <c r="B19" s="66" t="s">
        <v>1516</v>
      </c>
      <c r="C19" s="48" t="s">
        <v>980</v>
      </c>
      <c r="D19" s="71" t="s">
        <v>1517</v>
      </c>
      <c r="E19" s="50" t="s">
        <v>1389</v>
      </c>
      <c r="F19" s="51" t="s">
        <v>1518</v>
      </c>
      <c r="G19" s="81" t="s">
        <v>1519</v>
      </c>
      <c r="H19" s="52" t="s">
        <v>1520</v>
      </c>
      <c r="I19" s="53" t="s">
        <v>1495</v>
      </c>
      <c r="J19" s="69">
        <v>4202400</v>
      </c>
      <c r="K19" s="70">
        <v>46226400</v>
      </c>
      <c r="L19" s="55">
        <v>44938</v>
      </c>
      <c r="M19" s="55">
        <v>45271</v>
      </c>
      <c r="N19" s="57">
        <v>334</v>
      </c>
      <c r="O19" s="57" t="s">
        <v>1496</v>
      </c>
      <c r="P19" s="68">
        <v>14</v>
      </c>
      <c r="Q19" s="58">
        <f t="shared" si="0"/>
        <v>44931</v>
      </c>
      <c r="R19" s="59">
        <f t="shared" si="1"/>
        <v>630727269</v>
      </c>
      <c r="S19" s="68" t="s">
        <v>256</v>
      </c>
      <c r="T19" s="70">
        <v>46226400</v>
      </c>
      <c r="U19" s="57" t="s">
        <v>28</v>
      </c>
      <c r="V19" s="66" t="s">
        <v>1055</v>
      </c>
      <c r="W19" s="68"/>
      <c r="X19" s="68"/>
      <c r="Y19" s="68"/>
      <c r="Z19" s="68"/>
      <c r="AA19" s="68"/>
      <c r="AB19" s="68"/>
      <c r="AC19" s="68"/>
      <c r="AD19" s="60"/>
      <c r="AE19" s="68"/>
      <c r="AF19" s="68"/>
      <c r="AG19" s="77"/>
      <c r="AH19" s="77"/>
      <c r="AI19" s="77"/>
      <c r="AJ19" s="77"/>
      <c r="AK19" s="78"/>
      <c r="AL19" s="79"/>
      <c r="AM19" s="79"/>
      <c r="AN19" s="79"/>
      <c r="AO19" s="79"/>
      <c r="AP19" s="80"/>
      <c r="AQ19" s="57" t="s">
        <v>1397</v>
      </c>
      <c r="AR19" s="62" t="s">
        <v>1521</v>
      </c>
      <c r="AS19" s="62" t="s">
        <v>1522</v>
      </c>
      <c r="AT19" s="52" t="s">
        <v>1523</v>
      </c>
      <c r="AU19" s="53"/>
    </row>
    <row r="20" spans="1:47" ht="24.6" customHeight="1" x14ac:dyDescent="0.25">
      <c r="A20" s="46">
        <v>18</v>
      </c>
      <c r="B20" s="66" t="s">
        <v>1524</v>
      </c>
      <c r="C20" s="48" t="s">
        <v>980</v>
      </c>
      <c r="D20" s="71" t="s">
        <v>1517</v>
      </c>
      <c r="E20" s="50" t="s">
        <v>1423</v>
      </c>
      <c r="F20" s="51" t="s">
        <v>1525</v>
      </c>
      <c r="G20" s="81" t="s">
        <v>1526</v>
      </c>
      <c r="H20" s="52" t="s">
        <v>1527</v>
      </c>
      <c r="I20" s="53" t="s">
        <v>1528</v>
      </c>
      <c r="J20" s="69">
        <v>2786562</v>
      </c>
      <c r="K20" s="70">
        <v>27865620</v>
      </c>
      <c r="L20" s="55">
        <v>44938</v>
      </c>
      <c r="M20" s="55">
        <v>45241</v>
      </c>
      <c r="N20" s="57">
        <v>304</v>
      </c>
      <c r="O20" s="57" t="s">
        <v>1529</v>
      </c>
      <c r="P20" s="68">
        <v>5</v>
      </c>
      <c r="Q20" s="58">
        <f t="shared" si="0"/>
        <v>44931</v>
      </c>
      <c r="R20" s="59">
        <f t="shared" si="1"/>
        <v>224879770</v>
      </c>
      <c r="S20" s="68" t="s">
        <v>242</v>
      </c>
      <c r="T20" s="70">
        <v>27865620</v>
      </c>
      <c r="U20" s="57" t="s">
        <v>1530</v>
      </c>
      <c r="V20" s="66" t="s">
        <v>1512</v>
      </c>
      <c r="W20" s="68"/>
      <c r="X20" s="68"/>
      <c r="Y20" s="68"/>
      <c r="Z20" s="68"/>
      <c r="AA20" s="68"/>
      <c r="AB20" s="68"/>
      <c r="AC20" s="68"/>
      <c r="AD20" s="60"/>
      <c r="AE20" s="68"/>
      <c r="AF20" s="68"/>
      <c r="AG20" s="77"/>
      <c r="AH20" s="77"/>
      <c r="AI20" s="77"/>
      <c r="AJ20" s="77"/>
      <c r="AK20" s="78"/>
      <c r="AL20" s="79"/>
      <c r="AM20" s="79"/>
      <c r="AN20" s="79"/>
      <c r="AO20" s="79"/>
      <c r="AP20" s="80"/>
      <c r="AQ20" s="57" t="s">
        <v>1397</v>
      </c>
      <c r="AR20" s="62" t="s">
        <v>1531</v>
      </c>
      <c r="AS20" s="62" t="s">
        <v>1532</v>
      </c>
      <c r="AT20" s="52" t="s">
        <v>1533</v>
      </c>
      <c r="AU20" s="53"/>
    </row>
    <row r="21" spans="1:47" ht="24.6" customHeight="1" x14ac:dyDescent="0.25">
      <c r="A21" s="46">
        <v>19</v>
      </c>
      <c r="B21" s="66" t="s">
        <v>1534</v>
      </c>
      <c r="C21" s="48" t="s">
        <v>980</v>
      </c>
      <c r="D21" s="71" t="s">
        <v>1517</v>
      </c>
      <c r="E21" s="50" t="s">
        <v>1423</v>
      </c>
      <c r="F21" s="51" t="s">
        <v>1535</v>
      </c>
      <c r="G21" s="81" t="s">
        <v>1536</v>
      </c>
      <c r="H21" s="52" t="s">
        <v>1537</v>
      </c>
      <c r="I21" s="53" t="s">
        <v>17</v>
      </c>
      <c r="J21" s="69">
        <v>2626500</v>
      </c>
      <c r="K21" s="70">
        <v>28891500</v>
      </c>
      <c r="L21" s="55">
        <v>44938</v>
      </c>
      <c r="M21" s="55">
        <v>45271</v>
      </c>
      <c r="N21" s="57">
        <v>334</v>
      </c>
      <c r="O21" s="57" t="s">
        <v>1511</v>
      </c>
      <c r="P21" s="68">
        <v>11</v>
      </c>
      <c r="Q21" s="58">
        <f t="shared" si="0"/>
        <v>44931</v>
      </c>
      <c r="R21" s="59">
        <f t="shared" si="1"/>
        <v>1275410620</v>
      </c>
      <c r="S21" s="68" t="s">
        <v>1538</v>
      </c>
      <c r="T21" s="70">
        <v>28891500</v>
      </c>
      <c r="U21" s="57" t="s">
        <v>1014</v>
      </c>
      <c r="V21" s="66" t="s">
        <v>1512</v>
      </c>
      <c r="W21" s="68"/>
      <c r="X21" s="68"/>
      <c r="Y21" s="68"/>
      <c r="Z21" s="68"/>
      <c r="AA21" s="68"/>
      <c r="AB21" s="68"/>
      <c r="AC21" s="68"/>
      <c r="AD21" s="60"/>
      <c r="AE21" s="68"/>
      <c r="AF21" s="68"/>
      <c r="AG21" s="77"/>
      <c r="AH21" s="77"/>
      <c r="AI21" s="77"/>
      <c r="AJ21" s="77"/>
      <c r="AK21" s="78"/>
      <c r="AL21" s="79"/>
      <c r="AM21" s="79"/>
      <c r="AN21" s="79"/>
      <c r="AO21" s="79"/>
      <c r="AP21" s="80"/>
      <c r="AQ21" s="57" t="s">
        <v>1397</v>
      </c>
      <c r="AR21" s="62" t="s">
        <v>1539</v>
      </c>
      <c r="AS21" s="62" t="s">
        <v>1540</v>
      </c>
      <c r="AT21" s="52" t="s">
        <v>1541</v>
      </c>
      <c r="AU21" s="53"/>
    </row>
    <row r="22" spans="1:47" ht="24.6" customHeight="1" x14ac:dyDescent="0.25">
      <c r="A22" s="46">
        <v>20</v>
      </c>
      <c r="B22" s="66" t="s">
        <v>1542</v>
      </c>
      <c r="C22" s="48" t="s">
        <v>980</v>
      </c>
      <c r="D22" s="71" t="s">
        <v>1517</v>
      </c>
      <c r="E22" s="50" t="s">
        <v>1423</v>
      </c>
      <c r="F22" s="51" t="s">
        <v>1543</v>
      </c>
      <c r="G22" s="81" t="s">
        <v>1544</v>
      </c>
      <c r="H22" s="52" t="s">
        <v>1545</v>
      </c>
      <c r="I22" s="53" t="s">
        <v>17</v>
      </c>
      <c r="J22" s="69">
        <v>2626500</v>
      </c>
      <c r="K22" s="70">
        <v>28891500</v>
      </c>
      <c r="L22" s="55">
        <v>44938</v>
      </c>
      <c r="M22" s="55">
        <v>45271</v>
      </c>
      <c r="N22" s="57">
        <v>334</v>
      </c>
      <c r="O22" s="57" t="s">
        <v>1511</v>
      </c>
      <c r="P22" s="68">
        <v>11</v>
      </c>
      <c r="Q22" s="58">
        <f t="shared" si="0"/>
        <v>44931</v>
      </c>
      <c r="R22" s="59">
        <f t="shared" si="1"/>
        <v>1275410620</v>
      </c>
      <c r="S22" s="68" t="s">
        <v>1546</v>
      </c>
      <c r="T22" s="70">
        <v>28891500</v>
      </c>
      <c r="U22" s="57" t="s">
        <v>1014</v>
      </c>
      <c r="V22" s="66" t="s">
        <v>1512</v>
      </c>
      <c r="W22" s="68"/>
      <c r="X22" s="68"/>
      <c r="Y22" s="68"/>
      <c r="Z22" s="68"/>
      <c r="AA22" s="68"/>
      <c r="AB22" s="68"/>
      <c r="AC22" s="68"/>
      <c r="AD22" s="60"/>
      <c r="AE22" s="68"/>
      <c r="AF22" s="68"/>
      <c r="AG22" s="77"/>
      <c r="AH22" s="77"/>
      <c r="AI22" s="77"/>
      <c r="AJ22" s="77"/>
      <c r="AK22" s="78"/>
      <c r="AL22" s="79"/>
      <c r="AM22" s="79"/>
      <c r="AN22" s="79"/>
      <c r="AO22" s="79"/>
      <c r="AP22" s="80"/>
      <c r="AQ22" s="57" t="s">
        <v>1397</v>
      </c>
      <c r="AR22" s="62" t="s">
        <v>1547</v>
      </c>
      <c r="AS22" s="62" t="s">
        <v>1540</v>
      </c>
      <c r="AT22" s="52" t="s">
        <v>1548</v>
      </c>
      <c r="AU22" s="53"/>
    </row>
    <row r="23" spans="1:47" ht="24.6" customHeight="1" x14ac:dyDescent="0.25">
      <c r="A23" s="46">
        <v>21</v>
      </c>
      <c r="B23" s="66" t="s">
        <v>1549</v>
      </c>
      <c r="C23" s="48" t="s">
        <v>980</v>
      </c>
      <c r="D23" s="71" t="s">
        <v>1517</v>
      </c>
      <c r="E23" s="50" t="s">
        <v>1389</v>
      </c>
      <c r="F23" s="51" t="s">
        <v>1550</v>
      </c>
      <c r="G23" s="81" t="s">
        <v>1551</v>
      </c>
      <c r="H23" s="52" t="s">
        <v>1552</v>
      </c>
      <c r="I23" s="53" t="s">
        <v>17</v>
      </c>
      <c r="J23" s="69">
        <v>3500000</v>
      </c>
      <c r="K23" s="70">
        <v>38500000</v>
      </c>
      <c r="L23" s="55">
        <v>44938</v>
      </c>
      <c r="M23" s="55">
        <v>45271</v>
      </c>
      <c r="N23" s="57">
        <v>334</v>
      </c>
      <c r="O23" s="57" t="s">
        <v>1511</v>
      </c>
      <c r="P23" s="68">
        <v>10</v>
      </c>
      <c r="Q23" s="58">
        <f t="shared" si="0"/>
        <v>44931</v>
      </c>
      <c r="R23" s="59">
        <f t="shared" si="1"/>
        <v>1569561300</v>
      </c>
      <c r="S23" s="68" t="s">
        <v>1553</v>
      </c>
      <c r="T23" s="70">
        <v>38500000</v>
      </c>
      <c r="U23" s="57" t="s">
        <v>1014</v>
      </c>
      <c r="V23" s="66" t="s">
        <v>1055</v>
      </c>
      <c r="W23" s="68"/>
      <c r="X23" s="68"/>
      <c r="Y23" s="68"/>
      <c r="Z23" s="68"/>
      <c r="AA23" s="68"/>
      <c r="AB23" s="68"/>
      <c r="AC23" s="68"/>
      <c r="AD23" s="60"/>
      <c r="AE23" s="68"/>
      <c r="AF23" s="68"/>
      <c r="AG23" s="77"/>
      <c r="AH23" s="77"/>
      <c r="AI23" s="77"/>
      <c r="AJ23" s="77"/>
      <c r="AK23" s="78"/>
      <c r="AL23" s="79"/>
      <c r="AM23" s="79"/>
      <c r="AN23" s="79"/>
      <c r="AO23" s="79"/>
      <c r="AP23" s="80"/>
      <c r="AQ23" s="57" t="s">
        <v>1397</v>
      </c>
      <c r="AR23" s="62" t="s">
        <v>1554</v>
      </c>
      <c r="AS23" s="62" t="s">
        <v>1555</v>
      </c>
      <c r="AT23" s="52" t="s">
        <v>1556</v>
      </c>
      <c r="AU23" s="53"/>
    </row>
    <row r="24" spans="1:47" ht="24.6" customHeight="1" x14ac:dyDescent="0.25">
      <c r="A24" s="46">
        <v>22</v>
      </c>
      <c r="B24" s="66" t="s">
        <v>1557</v>
      </c>
      <c r="C24" s="48" t="s">
        <v>980</v>
      </c>
      <c r="D24" s="71" t="s">
        <v>1517</v>
      </c>
      <c r="E24" s="50" t="s">
        <v>1423</v>
      </c>
      <c r="F24" s="51" t="s">
        <v>1558</v>
      </c>
      <c r="G24" s="81" t="s">
        <v>1559</v>
      </c>
      <c r="H24" s="52" t="s">
        <v>1560</v>
      </c>
      <c r="I24" s="53" t="s">
        <v>17</v>
      </c>
      <c r="J24" s="69">
        <v>3151800</v>
      </c>
      <c r="K24" s="70">
        <v>34669800</v>
      </c>
      <c r="L24" s="55">
        <v>44938</v>
      </c>
      <c r="M24" s="55">
        <v>45271</v>
      </c>
      <c r="N24" s="57">
        <v>334</v>
      </c>
      <c r="O24" s="57" t="s">
        <v>1511</v>
      </c>
      <c r="P24" s="68">
        <v>11</v>
      </c>
      <c r="Q24" s="58">
        <f t="shared" si="0"/>
        <v>44931</v>
      </c>
      <c r="R24" s="59">
        <f t="shared" si="1"/>
        <v>1275410620</v>
      </c>
      <c r="S24" s="68" t="s">
        <v>1561</v>
      </c>
      <c r="T24" s="70">
        <v>34669800</v>
      </c>
      <c r="U24" s="57" t="s">
        <v>1014</v>
      </c>
      <c r="V24" s="66" t="s">
        <v>1512</v>
      </c>
      <c r="W24" s="68"/>
      <c r="X24" s="68"/>
      <c r="Y24" s="68"/>
      <c r="Z24" s="68"/>
      <c r="AA24" s="68"/>
      <c r="AB24" s="68"/>
      <c r="AC24" s="68"/>
      <c r="AD24" s="60"/>
      <c r="AE24" s="68"/>
      <c r="AF24" s="68"/>
      <c r="AG24" s="77"/>
      <c r="AH24" s="77"/>
      <c r="AI24" s="77"/>
      <c r="AJ24" s="77"/>
      <c r="AK24" s="78"/>
      <c r="AL24" s="79"/>
      <c r="AM24" s="79"/>
      <c r="AN24" s="79"/>
      <c r="AO24" s="79"/>
      <c r="AP24" s="80"/>
      <c r="AQ24" s="57" t="s">
        <v>1397</v>
      </c>
      <c r="AR24" s="62" t="s">
        <v>1562</v>
      </c>
      <c r="AS24" s="62" t="s">
        <v>1563</v>
      </c>
      <c r="AT24" s="52" t="s">
        <v>1564</v>
      </c>
      <c r="AU24" s="53"/>
    </row>
    <row r="25" spans="1:47" ht="24.6" customHeight="1" x14ac:dyDescent="0.25">
      <c r="A25" s="46">
        <v>23</v>
      </c>
      <c r="B25" s="66" t="s">
        <v>1565</v>
      </c>
      <c r="C25" s="48" t="s">
        <v>980</v>
      </c>
      <c r="D25" s="71" t="s">
        <v>1566</v>
      </c>
      <c r="E25" s="50" t="s">
        <v>1389</v>
      </c>
      <c r="F25" s="51" t="s">
        <v>1567</v>
      </c>
      <c r="G25" s="81" t="s">
        <v>301</v>
      </c>
      <c r="H25" s="52" t="s">
        <v>1568</v>
      </c>
      <c r="I25" s="53" t="s">
        <v>1528</v>
      </c>
      <c r="J25" s="69">
        <v>4128240</v>
      </c>
      <c r="K25" s="70">
        <v>41282400</v>
      </c>
      <c r="L25" s="55">
        <v>44939</v>
      </c>
      <c r="M25" s="55">
        <v>45242</v>
      </c>
      <c r="N25" s="57">
        <v>304</v>
      </c>
      <c r="O25" s="57" t="s">
        <v>1529</v>
      </c>
      <c r="P25" s="68">
        <v>6</v>
      </c>
      <c r="Q25" s="58">
        <f t="shared" si="0"/>
        <v>44931</v>
      </c>
      <c r="R25" s="59">
        <f t="shared" si="1"/>
        <v>168462900</v>
      </c>
      <c r="S25" s="68" t="s">
        <v>1569</v>
      </c>
      <c r="T25" s="70">
        <v>41282400</v>
      </c>
      <c r="U25" s="57" t="s">
        <v>1570</v>
      </c>
      <c r="V25" s="66" t="s">
        <v>1055</v>
      </c>
      <c r="W25" s="68"/>
      <c r="X25" s="68"/>
      <c r="Y25" s="68"/>
      <c r="Z25" s="68"/>
      <c r="AA25" s="68"/>
      <c r="AB25" s="68"/>
      <c r="AC25" s="68"/>
      <c r="AD25" s="60"/>
      <c r="AE25" s="68"/>
      <c r="AF25" s="68"/>
      <c r="AG25" s="77"/>
      <c r="AH25" s="77"/>
      <c r="AI25" s="77"/>
      <c r="AJ25" s="77"/>
      <c r="AK25" s="78"/>
      <c r="AL25" s="79"/>
      <c r="AM25" s="79"/>
      <c r="AN25" s="79"/>
      <c r="AO25" s="79"/>
      <c r="AP25" s="80"/>
      <c r="AQ25" s="57" t="s">
        <v>1397</v>
      </c>
      <c r="AR25" s="62" t="s">
        <v>1571</v>
      </c>
      <c r="AS25" s="62" t="s">
        <v>1572</v>
      </c>
      <c r="AT25" s="52" t="s">
        <v>1573</v>
      </c>
      <c r="AU25" s="53"/>
    </row>
    <row r="26" spans="1:47" ht="24.6" customHeight="1" x14ac:dyDescent="0.25">
      <c r="A26" s="46">
        <v>24</v>
      </c>
      <c r="B26" s="66" t="s">
        <v>1574</v>
      </c>
      <c r="C26" s="48" t="s">
        <v>980</v>
      </c>
      <c r="D26" s="71" t="s">
        <v>1566</v>
      </c>
      <c r="E26" s="50" t="s">
        <v>1423</v>
      </c>
      <c r="F26" s="51" t="s">
        <v>499</v>
      </c>
      <c r="G26" s="81" t="s">
        <v>1575</v>
      </c>
      <c r="H26" s="52" t="s">
        <v>1576</v>
      </c>
      <c r="I26" s="53" t="s">
        <v>1528</v>
      </c>
      <c r="J26" s="69">
        <v>2291173</v>
      </c>
      <c r="K26" s="70">
        <v>22911730</v>
      </c>
      <c r="L26" s="55">
        <v>44939</v>
      </c>
      <c r="M26" s="55">
        <v>45242</v>
      </c>
      <c r="N26" s="57">
        <v>304</v>
      </c>
      <c r="O26" s="57" t="s">
        <v>1529</v>
      </c>
      <c r="P26" s="68">
        <v>4</v>
      </c>
      <c r="Q26" s="58">
        <f t="shared" si="0"/>
        <v>44931</v>
      </c>
      <c r="R26" s="59">
        <f t="shared" si="1"/>
        <v>283734100</v>
      </c>
      <c r="S26" s="68" t="s">
        <v>1577</v>
      </c>
      <c r="T26" s="70">
        <v>22911730</v>
      </c>
      <c r="U26" s="57" t="s">
        <v>1530</v>
      </c>
      <c r="V26" s="66" t="s">
        <v>1055</v>
      </c>
      <c r="W26" s="68"/>
      <c r="X26" s="68"/>
      <c r="Y26" s="68"/>
      <c r="Z26" s="68"/>
      <c r="AA26" s="68"/>
      <c r="AB26" s="68"/>
      <c r="AC26" s="68"/>
      <c r="AD26" s="60"/>
      <c r="AE26" s="68"/>
      <c r="AF26" s="68"/>
      <c r="AG26" s="77"/>
      <c r="AH26" s="77"/>
      <c r="AI26" s="77"/>
      <c r="AJ26" s="77"/>
      <c r="AK26" s="78"/>
      <c r="AL26" s="79"/>
      <c r="AM26" s="79"/>
      <c r="AN26" s="79"/>
      <c r="AO26" s="79"/>
      <c r="AP26" s="80"/>
      <c r="AQ26" s="57" t="s">
        <v>1397</v>
      </c>
      <c r="AR26" s="62" t="s">
        <v>1578</v>
      </c>
      <c r="AS26" s="62" t="s">
        <v>1579</v>
      </c>
      <c r="AT26" s="52" t="s">
        <v>1580</v>
      </c>
      <c r="AU26" s="53"/>
    </row>
    <row r="27" spans="1:47" ht="24.6" customHeight="1" x14ac:dyDescent="0.25">
      <c r="A27" s="46">
        <v>25</v>
      </c>
      <c r="B27" s="66" t="s">
        <v>1581</v>
      </c>
      <c r="C27" s="48" t="s">
        <v>980</v>
      </c>
      <c r="D27" s="71" t="s">
        <v>1566</v>
      </c>
      <c r="E27" s="50" t="s">
        <v>1423</v>
      </c>
      <c r="F27" s="51" t="s">
        <v>509</v>
      </c>
      <c r="G27" s="81" t="s">
        <v>1582</v>
      </c>
      <c r="H27" s="52" t="s">
        <v>1583</v>
      </c>
      <c r="I27" s="53" t="s">
        <v>1528</v>
      </c>
      <c r="J27" s="69">
        <v>2291173</v>
      </c>
      <c r="K27" s="70">
        <v>22911730</v>
      </c>
      <c r="L27" s="55">
        <v>44939</v>
      </c>
      <c r="M27" s="55">
        <v>45242</v>
      </c>
      <c r="N27" s="57">
        <v>304</v>
      </c>
      <c r="O27" s="57" t="s">
        <v>1529</v>
      </c>
      <c r="P27" s="68">
        <v>5</v>
      </c>
      <c r="Q27" s="58">
        <f t="shared" si="0"/>
        <v>44931</v>
      </c>
      <c r="R27" s="59">
        <f t="shared" si="1"/>
        <v>224879770</v>
      </c>
      <c r="S27" s="68" t="s">
        <v>1584</v>
      </c>
      <c r="T27" s="70">
        <v>22911730</v>
      </c>
      <c r="U27" s="57" t="s">
        <v>1530</v>
      </c>
      <c r="V27" s="66" t="s">
        <v>1512</v>
      </c>
      <c r="W27" s="68"/>
      <c r="X27" s="68"/>
      <c r="Y27" s="68"/>
      <c r="Z27" s="68"/>
      <c r="AA27" s="68"/>
      <c r="AB27" s="68"/>
      <c r="AC27" s="68"/>
      <c r="AD27" s="60"/>
      <c r="AE27" s="68"/>
      <c r="AF27" s="68"/>
      <c r="AG27" s="77"/>
      <c r="AH27" s="77"/>
      <c r="AI27" s="77"/>
      <c r="AJ27" s="77"/>
      <c r="AK27" s="78"/>
      <c r="AL27" s="79"/>
      <c r="AM27" s="79"/>
      <c r="AN27" s="79"/>
      <c r="AO27" s="79"/>
      <c r="AP27" s="80"/>
      <c r="AQ27" s="57" t="s">
        <v>1397</v>
      </c>
      <c r="AR27" s="62" t="s">
        <v>1585</v>
      </c>
      <c r="AS27" s="62" t="s">
        <v>1586</v>
      </c>
      <c r="AT27" s="52" t="s">
        <v>1587</v>
      </c>
      <c r="AU27" s="53"/>
    </row>
    <row r="28" spans="1:47" ht="24.6" customHeight="1" x14ac:dyDescent="0.25">
      <c r="A28" s="46">
        <v>26</v>
      </c>
      <c r="B28" s="66" t="s">
        <v>1588</v>
      </c>
      <c r="C28" s="48" t="s">
        <v>980</v>
      </c>
      <c r="D28" s="71" t="s">
        <v>1566</v>
      </c>
      <c r="E28" s="50" t="s">
        <v>1423</v>
      </c>
      <c r="F28" s="51" t="s">
        <v>676</v>
      </c>
      <c r="G28" s="81" t="s">
        <v>1589</v>
      </c>
      <c r="H28" s="52" t="s">
        <v>1590</v>
      </c>
      <c r="I28" s="53" t="s">
        <v>1528</v>
      </c>
      <c r="J28" s="69">
        <v>2786562</v>
      </c>
      <c r="K28" s="70">
        <v>27865620</v>
      </c>
      <c r="L28" s="55">
        <v>44939</v>
      </c>
      <c r="M28" s="55">
        <v>45242</v>
      </c>
      <c r="N28" s="57">
        <v>304</v>
      </c>
      <c r="O28" s="57" t="s">
        <v>1529</v>
      </c>
      <c r="P28" s="68">
        <v>4</v>
      </c>
      <c r="Q28" s="58">
        <f t="shared" si="0"/>
        <v>44931</v>
      </c>
      <c r="R28" s="59">
        <f t="shared" si="1"/>
        <v>283734100</v>
      </c>
      <c r="S28" s="68" t="s">
        <v>1591</v>
      </c>
      <c r="T28" s="70">
        <v>27865620</v>
      </c>
      <c r="U28" s="57" t="s">
        <v>1530</v>
      </c>
      <c r="V28" s="66" t="s">
        <v>1055</v>
      </c>
      <c r="W28" s="68"/>
      <c r="X28" s="68"/>
      <c r="Y28" s="68"/>
      <c r="Z28" s="68"/>
      <c r="AA28" s="68"/>
      <c r="AB28" s="68"/>
      <c r="AC28" s="68"/>
      <c r="AD28" s="60"/>
      <c r="AE28" s="68"/>
      <c r="AF28" s="68"/>
      <c r="AG28" s="77"/>
      <c r="AH28" s="77"/>
      <c r="AI28" s="77"/>
      <c r="AJ28" s="77"/>
      <c r="AK28" s="78"/>
      <c r="AL28" s="79"/>
      <c r="AM28" s="79"/>
      <c r="AN28" s="79"/>
      <c r="AO28" s="79"/>
      <c r="AP28" s="80"/>
      <c r="AQ28" s="57" t="s">
        <v>1397</v>
      </c>
      <c r="AR28" s="62" t="s">
        <v>1592</v>
      </c>
      <c r="AS28" s="62" t="s">
        <v>1593</v>
      </c>
      <c r="AT28" s="52" t="s">
        <v>1594</v>
      </c>
      <c r="AU28" s="53"/>
    </row>
    <row r="29" spans="1:47" ht="24.6" customHeight="1" x14ac:dyDescent="0.25">
      <c r="A29" s="46">
        <v>27</v>
      </c>
      <c r="B29" s="66" t="s">
        <v>1595</v>
      </c>
      <c r="C29" s="48" t="s">
        <v>980</v>
      </c>
      <c r="D29" s="71" t="s">
        <v>1566</v>
      </c>
      <c r="E29" s="50" t="s">
        <v>1423</v>
      </c>
      <c r="F29" s="51" t="s">
        <v>656</v>
      </c>
      <c r="G29" s="68" t="s">
        <v>1596</v>
      </c>
      <c r="H29" s="52" t="s">
        <v>1597</v>
      </c>
      <c r="I29" s="53" t="s">
        <v>1528</v>
      </c>
      <c r="J29" s="69">
        <v>2786562</v>
      </c>
      <c r="K29" s="69">
        <v>27865620</v>
      </c>
      <c r="L29" s="82">
        <v>44939</v>
      </c>
      <c r="M29" s="82">
        <v>45242</v>
      </c>
      <c r="N29" s="68">
        <v>304</v>
      </c>
      <c r="O29" s="57" t="s">
        <v>1529</v>
      </c>
      <c r="P29" s="68">
        <v>5</v>
      </c>
      <c r="Q29" s="58">
        <f t="shared" si="0"/>
        <v>44931</v>
      </c>
      <c r="R29" s="59">
        <f t="shared" si="1"/>
        <v>224879770</v>
      </c>
      <c r="S29" s="68" t="s">
        <v>1598</v>
      </c>
      <c r="T29" s="69">
        <v>27865620</v>
      </c>
      <c r="U29" s="57" t="s">
        <v>1530</v>
      </c>
      <c r="V29" s="66" t="s">
        <v>1512</v>
      </c>
      <c r="W29" s="68"/>
      <c r="X29" s="68"/>
      <c r="Y29" s="68"/>
      <c r="Z29" s="68"/>
      <c r="AA29" s="68"/>
      <c r="AB29" s="68"/>
      <c r="AC29" s="68"/>
      <c r="AD29" s="60"/>
      <c r="AE29" s="68"/>
      <c r="AF29" s="68"/>
      <c r="AG29" s="77"/>
      <c r="AH29" s="77"/>
      <c r="AI29" s="77"/>
      <c r="AJ29" s="77"/>
      <c r="AK29" s="78"/>
      <c r="AL29" s="79"/>
      <c r="AM29" s="79"/>
      <c r="AN29" s="79"/>
      <c r="AO29" s="79"/>
      <c r="AP29" s="80"/>
      <c r="AQ29" s="57" t="s">
        <v>1397</v>
      </c>
      <c r="AR29" s="62" t="s">
        <v>1592</v>
      </c>
      <c r="AS29" s="62" t="s">
        <v>1599</v>
      </c>
      <c r="AT29" s="52" t="s">
        <v>1600</v>
      </c>
      <c r="AU29" s="53"/>
    </row>
    <row r="30" spans="1:47" ht="24.6" customHeight="1" x14ac:dyDescent="0.25">
      <c r="A30" s="46">
        <v>28</v>
      </c>
      <c r="B30" s="66" t="s">
        <v>1601</v>
      </c>
      <c r="C30" s="48" t="s">
        <v>980</v>
      </c>
      <c r="D30" s="71" t="s">
        <v>1566</v>
      </c>
      <c r="E30" s="50" t="s">
        <v>1423</v>
      </c>
      <c r="F30" s="51" t="s">
        <v>661</v>
      </c>
      <c r="G30" s="68" t="s">
        <v>660</v>
      </c>
      <c r="H30" s="52" t="s">
        <v>1602</v>
      </c>
      <c r="I30" s="53" t="s">
        <v>1528</v>
      </c>
      <c r="J30" s="69">
        <v>4120000</v>
      </c>
      <c r="K30" s="69">
        <v>41200000</v>
      </c>
      <c r="L30" s="82">
        <v>44939</v>
      </c>
      <c r="M30" s="82">
        <v>45242</v>
      </c>
      <c r="N30" s="68">
        <v>304</v>
      </c>
      <c r="O30" s="57" t="s">
        <v>1529</v>
      </c>
      <c r="P30" s="68">
        <v>4</v>
      </c>
      <c r="Q30" s="58">
        <f t="shared" si="0"/>
        <v>44931</v>
      </c>
      <c r="R30" s="59">
        <f t="shared" si="1"/>
        <v>283734100</v>
      </c>
      <c r="S30" s="68" t="s">
        <v>1603</v>
      </c>
      <c r="T30" s="69">
        <v>41200000</v>
      </c>
      <c r="U30" s="57" t="s">
        <v>1530</v>
      </c>
      <c r="V30" s="66" t="s">
        <v>1055</v>
      </c>
      <c r="W30" s="68"/>
      <c r="X30" s="68"/>
      <c r="Y30" s="68"/>
      <c r="Z30" s="68"/>
      <c r="AA30" s="68"/>
      <c r="AB30" s="68"/>
      <c r="AC30" s="68"/>
      <c r="AD30" s="60"/>
      <c r="AE30" s="68"/>
      <c r="AF30" s="68"/>
      <c r="AG30" s="77"/>
      <c r="AH30" s="77"/>
      <c r="AI30" s="77"/>
      <c r="AJ30" s="77"/>
      <c r="AK30" s="78"/>
      <c r="AL30" s="79"/>
      <c r="AM30" s="79"/>
      <c r="AN30" s="79"/>
      <c r="AO30" s="79"/>
      <c r="AP30" s="80"/>
      <c r="AQ30" s="57" t="s">
        <v>1397</v>
      </c>
      <c r="AR30" s="62" t="s">
        <v>1604</v>
      </c>
      <c r="AS30" s="62" t="s">
        <v>1599</v>
      </c>
      <c r="AT30" s="52" t="s">
        <v>1605</v>
      </c>
      <c r="AU30" s="53"/>
    </row>
    <row r="31" spans="1:47" ht="24.6" customHeight="1" x14ac:dyDescent="0.25">
      <c r="A31" s="46">
        <v>29</v>
      </c>
      <c r="B31" s="66" t="s">
        <v>1606</v>
      </c>
      <c r="C31" s="48" t="s">
        <v>980</v>
      </c>
      <c r="D31" s="71" t="s">
        <v>1566</v>
      </c>
      <c r="E31" s="50" t="s">
        <v>1423</v>
      </c>
      <c r="F31" s="51" t="s">
        <v>1607</v>
      </c>
      <c r="G31" s="68" t="s">
        <v>1608</v>
      </c>
      <c r="H31" s="52" t="s">
        <v>1609</v>
      </c>
      <c r="I31" s="53" t="s">
        <v>17</v>
      </c>
      <c r="J31" s="69">
        <v>2626500</v>
      </c>
      <c r="K31" s="69">
        <v>28891500</v>
      </c>
      <c r="L31" s="82">
        <v>44939</v>
      </c>
      <c r="M31" s="82">
        <v>45272</v>
      </c>
      <c r="N31" s="68">
        <v>334</v>
      </c>
      <c r="O31" s="57" t="s">
        <v>1511</v>
      </c>
      <c r="P31" s="68">
        <v>10</v>
      </c>
      <c r="Q31" s="58">
        <f t="shared" si="0"/>
        <v>44931</v>
      </c>
      <c r="R31" s="59">
        <f t="shared" si="1"/>
        <v>1569561300</v>
      </c>
      <c r="S31" s="68" t="s">
        <v>1610</v>
      </c>
      <c r="T31" s="69">
        <v>28891500</v>
      </c>
      <c r="U31" s="57" t="s">
        <v>1014</v>
      </c>
      <c r="V31" s="66" t="s">
        <v>1055</v>
      </c>
      <c r="W31" s="68"/>
      <c r="X31" s="68"/>
      <c r="Y31" s="68"/>
      <c r="Z31" s="68"/>
      <c r="AA31" s="68"/>
      <c r="AB31" s="68"/>
      <c r="AC31" s="68"/>
      <c r="AD31" s="60"/>
      <c r="AE31" s="68"/>
      <c r="AF31" s="68"/>
      <c r="AG31" s="77"/>
      <c r="AH31" s="77"/>
      <c r="AI31" s="77"/>
      <c r="AJ31" s="77"/>
      <c r="AK31" s="78"/>
      <c r="AL31" s="79"/>
      <c r="AM31" s="79"/>
      <c r="AN31" s="79"/>
      <c r="AO31" s="79"/>
      <c r="AP31" s="80"/>
      <c r="AQ31" s="57" t="s">
        <v>1397</v>
      </c>
      <c r="AR31" s="62" t="s">
        <v>1611</v>
      </c>
      <c r="AS31" s="62" t="s">
        <v>1612</v>
      </c>
      <c r="AT31" s="52" t="s">
        <v>1613</v>
      </c>
      <c r="AU31" s="53"/>
    </row>
    <row r="32" spans="1:47" ht="24.6" customHeight="1" x14ac:dyDescent="0.25">
      <c r="A32" s="46">
        <v>30</v>
      </c>
      <c r="B32" s="66" t="s">
        <v>1614</v>
      </c>
      <c r="C32" s="48" t="s">
        <v>980</v>
      </c>
      <c r="D32" s="71" t="s">
        <v>1566</v>
      </c>
      <c r="E32" s="50" t="s">
        <v>1423</v>
      </c>
      <c r="F32" s="51" t="s">
        <v>1615</v>
      </c>
      <c r="G32" s="68" t="s">
        <v>1616</v>
      </c>
      <c r="H32" s="52" t="s">
        <v>1617</v>
      </c>
      <c r="I32" s="53" t="s">
        <v>17</v>
      </c>
      <c r="J32" s="69">
        <v>2626500</v>
      </c>
      <c r="K32" s="69">
        <v>28891500</v>
      </c>
      <c r="L32" s="82">
        <v>44939</v>
      </c>
      <c r="M32" s="82">
        <v>45272</v>
      </c>
      <c r="N32" s="68">
        <v>334</v>
      </c>
      <c r="O32" s="57" t="s">
        <v>1511</v>
      </c>
      <c r="P32" s="68">
        <v>11</v>
      </c>
      <c r="Q32" s="58">
        <f t="shared" si="0"/>
        <v>44931</v>
      </c>
      <c r="R32" s="59">
        <f t="shared" si="1"/>
        <v>1275410620</v>
      </c>
      <c r="S32" s="68" t="s">
        <v>1618</v>
      </c>
      <c r="T32" s="69">
        <v>28891500</v>
      </c>
      <c r="U32" s="57" t="s">
        <v>1014</v>
      </c>
      <c r="V32" s="66" t="s">
        <v>1512</v>
      </c>
      <c r="W32" s="68"/>
      <c r="X32" s="68"/>
      <c r="Y32" s="68"/>
      <c r="Z32" s="68"/>
      <c r="AA32" s="68"/>
      <c r="AB32" s="68"/>
      <c r="AC32" s="68"/>
      <c r="AD32" s="60"/>
      <c r="AE32" s="68"/>
      <c r="AF32" s="68"/>
      <c r="AG32" s="77"/>
      <c r="AH32" s="77"/>
      <c r="AI32" s="77"/>
      <c r="AJ32" s="77"/>
      <c r="AK32" s="78"/>
      <c r="AL32" s="79"/>
      <c r="AM32" s="79"/>
      <c r="AN32" s="79"/>
      <c r="AO32" s="79"/>
      <c r="AP32" s="80"/>
      <c r="AQ32" s="57" t="s">
        <v>1397</v>
      </c>
      <c r="AR32" s="62" t="s">
        <v>1619</v>
      </c>
      <c r="AS32" s="62" t="s">
        <v>1612</v>
      </c>
      <c r="AT32" s="52" t="s">
        <v>1620</v>
      </c>
      <c r="AU32" s="53"/>
    </row>
    <row r="33" spans="1:47" ht="24.6" customHeight="1" x14ac:dyDescent="0.25">
      <c r="A33" s="46">
        <v>31</v>
      </c>
      <c r="B33" s="66" t="s">
        <v>1621</v>
      </c>
      <c r="C33" s="48" t="s">
        <v>980</v>
      </c>
      <c r="D33" s="71" t="s">
        <v>1566</v>
      </c>
      <c r="E33" s="50" t="s">
        <v>1423</v>
      </c>
      <c r="F33" s="51" t="s">
        <v>472</v>
      </c>
      <c r="G33" s="68" t="s">
        <v>471</v>
      </c>
      <c r="H33" s="52" t="s">
        <v>1622</v>
      </c>
      <c r="I33" s="53" t="s">
        <v>1528</v>
      </c>
      <c r="J33" s="69">
        <v>4128240</v>
      </c>
      <c r="K33" s="69">
        <v>41282400</v>
      </c>
      <c r="L33" s="82">
        <v>44939</v>
      </c>
      <c r="M33" s="82">
        <v>45242</v>
      </c>
      <c r="N33" s="68">
        <v>304</v>
      </c>
      <c r="O33" s="57" t="s">
        <v>1529</v>
      </c>
      <c r="P33" s="68">
        <v>4</v>
      </c>
      <c r="Q33" s="58">
        <f t="shared" si="0"/>
        <v>44931</v>
      </c>
      <c r="R33" s="59">
        <f t="shared" si="1"/>
        <v>283734100</v>
      </c>
      <c r="S33" s="68" t="s">
        <v>1623</v>
      </c>
      <c r="T33" s="69">
        <v>41282400</v>
      </c>
      <c r="U33" s="57" t="s">
        <v>1530</v>
      </c>
      <c r="V33" s="66" t="s">
        <v>1055</v>
      </c>
      <c r="W33" s="68"/>
      <c r="X33" s="68"/>
      <c r="Y33" s="68"/>
      <c r="Z33" s="68"/>
      <c r="AA33" s="68"/>
      <c r="AB33" s="68"/>
      <c r="AC33" s="68"/>
      <c r="AD33" s="60"/>
      <c r="AE33" s="68"/>
      <c r="AF33" s="68"/>
      <c r="AG33" s="77"/>
      <c r="AH33" s="77"/>
      <c r="AI33" s="77"/>
      <c r="AJ33" s="77"/>
      <c r="AK33" s="78"/>
      <c r="AL33" s="79"/>
      <c r="AM33" s="79"/>
      <c r="AN33" s="79"/>
      <c r="AO33" s="79"/>
      <c r="AP33" s="80"/>
      <c r="AQ33" s="57" t="s">
        <v>1397</v>
      </c>
      <c r="AR33" s="62" t="s">
        <v>1624</v>
      </c>
      <c r="AS33" s="62" t="s">
        <v>1625</v>
      </c>
      <c r="AT33" s="52" t="s">
        <v>1626</v>
      </c>
      <c r="AU33" s="53"/>
    </row>
    <row r="34" spans="1:47" ht="24.6" customHeight="1" x14ac:dyDescent="0.25">
      <c r="A34" s="46">
        <v>32</v>
      </c>
      <c r="B34" s="66" t="s">
        <v>1627</v>
      </c>
      <c r="C34" s="48" t="s">
        <v>980</v>
      </c>
      <c r="D34" s="71" t="s">
        <v>1566</v>
      </c>
      <c r="E34" s="50" t="s">
        <v>1423</v>
      </c>
      <c r="F34" s="83" t="s">
        <v>666</v>
      </c>
      <c r="G34" s="68" t="s">
        <v>665</v>
      </c>
      <c r="H34" s="52" t="s">
        <v>1628</v>
      </c>
      <c r="I34" s="53" t="s">
        <v>1528</v>
      </c>
      <c r="J34" s="69">
        <v>1909311</v>
      </c>
      <c r="K34" s="69">
        <v>19093110</v>
      </c>
      <c r="L34" s="82">
        <v>44939</v>
      </c>
      <c r="M34" s="84">
        <v>45242</v>
      </c>
      <c r="N34" s="68">
        <v>304</v>
      </c>
      <c r="O34" s="57" t="s">
        <v>1529</v>
      </c>
      <c r="P34" s="68">
        <v>4</v>
      </c>
      <c r="Q34" s="58">
        <f t="shared" si="0"/>
        <v>44931</v>
      </c>
      <c r="R34" s="59">
        <f t="shared" si="1"/>
        <v>283734100</v>
      </c>
      <c r="S34" s="68" t="s">
        <v>1629</v>
      </c>
      <c r="T34" s="69">
        <v>19093110</v>
      </c>
      <c r="U34" s="57" t="s">
        <v>1530</v>
      </c>
      <c r="V34" s="66" t="s">
        <v>1055</v>
      </c>
      <c r="W34" s="68"/>
      <c r="X34" s="68"/>
      <c r="Y34" s="68"/>
      <c r="Z34" s="68"/>
      <c r="AA34" s="68"/>
      <c r="AB34" s="68"/>
      <c r="AC34" s="68"/>
      <c r="AD34" s="60"/>
      <c r="AE34" s="68"/>
      <c r="AF34" s="68"/>
      <c r="AG34" s="77"/>
      <c r="AH34" s="77"/>
      <c r="AI34" s="77"/>
      <c r="AJ34" s="77"/>
      <c r="AK34" s="78"/>
      <c r="AL34" s="79"/>
      <c r="AM34" s="79"/>
      <c r="AN34" s="79"/>
      <c r="AO34" s="79"/>
      <c r="AP34" s="80"/>
      <c r="AQ34" s="57" t="s">
        <v>1397</v>
      </c>
      <c r="AR34" s="62" t="s">
        <v>1630</v>
      </c>
      <c r="AS34" s="62" t="s">
        <v>1631</v>
      </c>
      <c r="AT34" s="52" t="s">
        <v>1632</v>
      </c>
      <c r="AU34" s="53"/>
    </row>
    <row r="35" spans="1:47" ht="24.6" customHeight="1" x14ac:dyDescent="0.25">
      <c r="A35" s="46">
        <v>33</v>
      </c>
      <c r="B35" s="66" t="s">
        <v>1633</v>
      </c>
      <c r="C35" s="48" t="s">
        <v>980</v>
      </c>
      <c r="D35" s="71" t="s">
        <v>1566</v>
      </c>
      <c r="E35" s="50" t="s">
        <v>1389</v>
      </c>
      <c r="F35" s="83" t="s">
        <v>1634</v>
      </c>
      <c r="G35" s="68" t="s">
        <v>1635</v>
      </c>
      <c r="H35" s="52" t="s">
        <v>1636</v>
      </c>
      <c r="I35" s="53" t="s">
        <v>1495</v>
      </c>
      <c r="J35" s="69">
        <v>4727700</v>
      </c>
      <c r="K35" s="69">
        <v>52004700</v>
      </c>
      <c r="L35" s="82">
        <v>44939</v>
      </c>
      <c r="M35" s="85">
        <v>45272</v>
      </c>
      <c r="N35" s="68">
        <v>334</v>
      </c>
      <c r="O35" s="57" t="s">
        <v>1496</v>
      </c>
      <c r="P35" s="68">
        <v>12</v>
      </c>
      <c r="Q35" s="58">
        <f t="shared" si="0"/>
        <v>44931</v>
      </c>
      <c r="R35" s="59">
        <f t="shared" si="1"/>
        <v>1505871844</v>
      </c>
      <c r="S35" s="68" t="s">
        <v>1637</v>
      </c>
      <c r="T35" s="69">
        <v>52004700</v>
      </c>
      <c r="U35" s="57" t="s">
        <v>123</v>
      </c>
      <c r="V35" s="66" t="s">
        <v>1055</v>
      </c>
      <c r="W35" s="86"/>
      <c r="X35" s="87"/>
      <c r="Y35" s="86"/>
      <c r="Z35" s="88"/>
      <c r="AA35" s="68"/>
      <c r="AB35" s="68"/>
      <c r="AC35" s="68"/>
      <c r="AD35" s="88"/>
      <c r="AE35" s="68"/>
      <c r="AF35" s="68"/>
      <c r="AG35" s="89"/>
      <c r="AH35" s="57"/>
      <c r="AI35" s="60"/>
      <c r="AJ35" s="57"/>
      <c r="AK35" s="74"/>
      <c r="AL35" s="75"/>
      <c r="AM35" s="75"/>
      <c r="AN35" s="75"/>
      <c r="AO35" s="75"/>
      <c r="AP35" s="76"/>
      <c r="AQ35" s="57" t="s">
        <v>1397</v>
      </c>
      <c r="AR35" s="62" t="s">
        <v>1638</v>
      </c>
      <c r="AS35" s="62" t="s">
        <v>1639</v>
      </c>
      <c r="AT35" s="52" t="s">
        <v>1640</v>
      </c>
      <c r="AU35" s="53"/>
    </row>
    <row r="36" spans="1:47" ht="24.6" customHeight="1" x14ac:dyDescent="0.25">
      <c r="A36" s="46">
        <v>34</v>
      </c>
      <c r="B36" s="66" t="s">
        <v>1641</v>
      </c>
      <c r="C36" s="48" t="s">
        <v>980</v>
      </c>
      <c r="D36" s="71" t="s">
        <v>1566</v>
      </c>
      <c r="E36" s="50" t="s">
        <v>1423</v>
      </c>
      <c r="F36" s="83" t="s">
        <v>1642</v>
      </c>
      <c r="G36" s="68" t="s">
        <v>1643</v>
      </c>
      <c r="H36" s="52" t="s">
        <v>1644</v>
      </c>
      <c r="I36" s="53" t="s">
        <v>1528</v>
      </c>
      <c r="J36" s="69">
        <v>2836620</v>
      </c>
      <c r="K36" s="69">
        <v>28366200</v>
      </c>
      <c r="L36" s="82">
        <v>44939</v>
      </c>
      <c r="M36" s="85">
        <v>45242</v>
      </c>
      <c r="N36" s="68">
        <v>304</v>
      </c>
      <c r="O36" s="57" t="s">
        <v>1529</v>
      </c>
      <c r="P36" s="68">
        <v>4</v>
      </c>
      <c r="Q36" s="58">
        <f t="shared" si="0"/>
        <v>44931</v>
      </c>
      <c r="R36" s="59">
        <f t="shared" si="1"/>
        <v>283734100</v>
      </c>
      <c r="S36" s="68" t="s">
        <v>608</v>
      </c>
      <c r="T36" s="69">
        <v>28366200</v>
      </c>
      <c r="U36" s="57" t="s">
        <v>1530</v>
      </c>
      <c r="V36" s="66" t="s">
        <v>1055</v>
      </c>
      <c r="W36" s="86"/>
      <c r="X36" s="87"/>
      <c r="Y36" s="86"/>
      <c r="Z36" s="88"/>
      <c r="AA36" s="68"/>
      <c r="AB36" s="68"/>
      <c r="AC36" s="68"/>
      <c r="AD36" s="88"/>
      <c r="AE36" s="68"/>
      <c r="AF36" s="68"/>
      <c r="AG36" s="89"/>
      <c r="AH36" s="57"/>
      <c r="AI36" s="60"/>
      <c r="AJ36" s="57"/>
      <c r="AK36" s="74"/>
      <c r="AL36" s="75"/>
      <c r="AM36" s="75"/>
      <c r="AN36" s="75"/>
      <c r="AO36" s="75"/>
      <c r="AP36" s="76"/>
      <c r="AQ36" s="57" t="s">
        <v>1397</v>
      </c>
      <c r="AR36" s="62" t="s">
        <v>1645</v>
      </c>
      <c r="AS36" s="62" t="s">
        <v>1646</v>
      </c>
      <c r="AT36" s="52" t="s">
        <v>1647</v>
      </c>
      <c r="AU36" s="53"/>
    </row>
    <row r="37" spans="1:47" ht="24.6" customHeight="1" x14ac:dyDescent="0.25">
      <c r="A37" s="46">
        <v>35</v>
      </c>
      <c r="B37" s="66" t="s">
        <v>1648</v>
      </c>
      <c r="C37" s="48" t="s">
        <v>980</v>
      </c>
      <c r="D37" s="71" t="s">
        <v>1566</v>
      </c>
      <c r="E37" s="50" t="s">
        <v>1423</v>
      </c>
      <c r="F37" s="83" t="s">
        <v>681</v>
      </c>
      <c r="G37" s="68" t="s">
        <v>680</v>
      </c>
      <c r="H37" s="52" t="s">
        <v>1649</v>
      </c>
      <c r="I37" s="53" t="s">
        <v>1528</v>
      </c>
      <c r="J37" s="69">
        <v>2291173</v>
      </c>
      <c r="K37" s="69">
        <v>22911730</v>
      </c>
      <c r="L37" s="82">
        <v>44939</v>
      </c>
      <c r="M37" s="85">
        <v>45242</v>
      </c>
      <c r="N37" s="68">
        <v>304</v>
      </c>
      <c r="O37" s="57" t="s">
        <v>1529</v>
      </c>
      <c r="P37" s="68">
        <v>4</v>
      </c>
      <c r="Q37" s="58">
        <f t="shared" si="0"/>
        <v>44931</v>
      </c>
      <c r="R37" s="59">
        <f t="shared" si="1"/>
        <v>283734100</v>
      </c>
      <c r="S37" s="68" t="s">
        <v>1650</v>
      </c>
      <c r="T37" s="69">
        <v>22911730</v>
      </c>
      <c r="U37" s="57" t="s">
        <v>1530</v>
      </c>
      <c r="V37" s="66" t="s">
        <v>1055</v>
      </c>
      <c r="W37" s="86"/>
      <c r="X37" s="87"/>
      <c r="Y37" s="86"/>
      <c r="Z37" s="88"/>
      <c r="AA37" s="68"/>
      <c r="AB37" s="68"/>
      <c r="AC37" s="68"/>
      <c r="AD37" s="88"/>
      <c r="AE37" s="68"/>
      <c r="AF37" s="68"/>
      <c r="AG37" s="89"/>
      <c r="AH37" s="57"/>
      <c r="AI37" s="60"/>
      <c r="AJ37" s="57"/>
      <c r="AK37" s="74"/>
      <c r="AL37" s="75"/>
      <c r="AM37" s="75"/>
      <c r="AN37" s="75"/>
      <c r="AO37" s="75"/>
      <c r="AP37" s="76"/>
      <c r="AQ37" s="57" t="s">
        <v>1397</v>
      </c>
      <c r="AR37" s="62" t="s">
        <v>1651</v>
      </c>
      <c r="AS37" s="62" t="s">
        <v>1652</v>
      </c>
      <c r="AT37" s="52" t="s">
        <v>1653</v>
      </c>
      <c r="AU37" s="53"/>
    </row>
    <row r="38" spans="1:47" ht="24.6" customHeight="1" x14ac:dyDescent="0.25">
      <c r="A38" s="46">
        <v>36</v>
      </c>
      <c r="B38" s="66" t="s">
        <v>1654</v>
      </c>
      <c r="C38" s="48" t="s">
        <v>980</v>
      </c>
      <c r="D38" s="71" t="s">
        <v>1566</v>
      </c>
      <c r="E38" s="50" t="s">
        <v>1423</v>
      </c>
      <c r="F38" s="83" t="s">
        <v>1655</v>
      </c>
      <c r="G38" s="68" t="s">
        <v>1656</v>
      </c>
      <c r="H38" s="52" t="s">
        <v>1657</v>
      </c>
      <c r="I38" s="53" t="s">
        <v>1495</v>
      </c>
      <c r="J38" s="69">
        <v>2987000</v>
      </c>
      <c r="K38" s="69">
        <v>29870000</v>
      </c>
      <c r="L38" s="82">
        <v>44939</v>
      </c>
      <c r="M38" s="85">
        <v>45242</v>
      </c>
      <c r="N38" s="68">
        <v>304</v>
      </c>
      <c r="O38" s="57" t="s">
        <v>1496</v>
      </c>
      <c r="P38" s="68">
        <v>14</v>
      </c>
      <c r="Q38" s="58">
        <f t="shared" si="0"/>
        <v>44931</v>
      </c>
      <c r="R38" s="59">
        <f t="shared" si="1"/>
        <v>630727269</v>
      </c>
      <c r="S38" s="68" t="s">
        <v>1658</v>
      </c>
      <c r="T38" s="69">
        <v>29870000</v>
      </c>
      <c r="U38" s="57" t="s">
        <v>28</v>
      </c>
      <c r="V38" s="66" t="s">
        <v>1055</v>
      </c>
      <c r="W38" s="86"/>
      <c r="X38" s="87"/>
      <c r="Y38" s="86"/>
      <c r="Z38" s="88"/>
      <c r="AA38" s="68"/>
      <c r="AB38" s="68"/>
      <c r="AC38" s="68"/>
      <c r="AD38" s="88"/>
      <c r="AE38" s="68"/>
      <c r="AF38" s="68"/>
      <c r="AG38" s="89"/>
      <c r="AH38" s="57"/>
      <c r="AI38" s="60"/>
      <c r="AJ38" s="57"/>
      <c r="AK38" s="74"/>
      <c r="AL38" s="75"/>
      <c r="AM38" s="75"/>
      <c r="AN38" s="75"/>
      <c r="AO38" s="75"/>
      <c r="AP38" s="76"/>
      <c r="AQ38" s="57" t="s">
        <v>1397</v>
      </c>
      <c r="AR38" s="62" t="s">
        <v>1659</v>
      </c>
      <c r="AS38" s="62" t="s">
        <v>1660</v>
      </c>
      <c r="AT38" s="52" t="s">
        <v>1661</v>
      </c>
      <c r="AU38" s="53"/>
    </row>
    <row r="39" spans="1:47" ht="24.6" customHeight="1" x14ac:dyDescent="0.25">
      <c r="A39" s="46">
        <v>37</v>
      </c>
      <c r="B39" s="66" t="s">
        <v>1662</v>
      </c>
      <c r="C39" s="48" t="s">
        <v>980</v>
      </c>
      <c r="D39" s="71" t="s">
        <v>1566</v>
      </c>
      <c r="E39" s="50" t="s">
        <v>1423</v>
      </c>
      <c r="F39" s="83" t="s">
        <v>691</v>
      </c>
      <c r="G39" s="68" t="s">
        <v>1663</v>
      </c>
      <c r="H39" s="52" t="s">
        <v>1664</v>
      </c>
      <c r="I39" s="53" t="s">
        <v>1528</v>
      </c>
      <c r="J39" s="69">
        <v>2786562</v>
      </c>
      <c r="K39" s="70">
        <v>27865620</v>
      </c>
      <c r="L39" s="82">
        <v>44939</v>
      </c>
      <c r="M39" s="85">
        <v>45242</v>
      </c>
      <c r="N39" s="68">
        <v>304</v>
      </c>
      <c r="O39" s="57" t="s">
        <v>1496</v>
      </c>
      <c r="P39" s="68">
        <v>5</v>
      </c>
      <c r="Q39" s="58">
        <f t="shared" si="0"/>
        <v>44931</v>
      </c>
      <c r="R39" s="59">
        <f t="shared" si="1"/>
        <v>224879770</v>
      </c>
      <c r="S39" s="68" t="s">
        <v>639</v>
      </c>
      <c r="T39" s="70">
        <v>27865620</v>
      </c>
      <c r="U39" s="57" t="s">
        <v>1530</v>
      </c>
      <c r="V39" s="66" t="s">
        <v>1512</v>
      </c>
      <c r="W39" s="86"/>
      <c r="X39" s="87"/>
      <c r="Y39" s="86"/>
      <c r="Z39" s="88"/>
      <c r="AA39" s="68"/>
      <c r="AB39" s="68"/>
      <c r="AC39" s="68"/>
      <c r="AD39" s="88"/>
      <c r="AE39" s="68"/>
      <c r="AF39" s="68"/>
      <c r="AG39" s="89"/>
      <c r="AH39" s="57"/>
      <c r="AI39" s="60"/>
      <c r="AJ39" s="57"/>
      <c r="AK39" s="74"/>
      <c r="AL39" s="75"/>
      <c r="AM39" s="75"/>
      <c r="AN39" s="75"/>
      <c r="AO39" s="75"/>
      <c r="AP39" s="76"/>
      <c r="AQ39" s="57" t="s">
        <v>1397</v>
      </c>
      <c r="AR39" s="62" t="s">
        <v>1665</v>
      </c>
      <c r="AS39" s="62" t="s">
        <v>1666</v>
      </c>
      <c r="AT39" s="52" t="s">
        <v>1667</v>
      </c>
      <c r="AU39" s="53"/>
    </row>
    <row r="40" spans="1:47" ht="24.6" customHeight="1" x14ac:dyDescent="0.25">
      <c r="A40" s="46">
        <v>38</v>
      </c>
      <c r="B40" s="66" t="s">
        <v>1668</v>
      </c>
      <c r="C40" s="48" t="s">
        <v>980</v>
      </c>
      <c r="D40" s="71" t="s">
        <v>1566</v>
      </c>
      <c r="E40" s="50" t="s">
        <v>1423</v>
      </c>
      <c r="F40" s="83" t="s">
        <v>1669</v>
      </c>
      <c r="G40" s="68" t="s">
        <v>1670</v>
      </c>
      <c r="H40" s="52" t="s">
        <v>1671</v>
      </c>
      <c r="I40" s="53" t="s">
        <v>1528</v>
      </c>
      <c r="J40" s="69">
        <v>2322135</v>
      </c>
      <c r="K40" s="70">
        <v>23221350</v>
      </c>
      <c r="L40" s="82">
        <v>44939</v>
      </c>
      <c r="M40" s="85">
        <v>45242</v>
      </c>
      <c r="N40" s="68">
        <v>304</v>
      </c>
      <c r="O40" s="57" t="s">
        <v>1529</v>
      </c>
      <c r="P40" s="68">
        <v>8</v>
      </c>
      <c r="Q40" s="58">
        <f t="shared" si="0"/>
        <v>44931</v>
      </c>
      <c r="R40" s="59">
        <f t="shared" si="1"/>
        <v>550087980</v>
      </c>
      <c r="S40" s="68" t="s">
        <v>1672</v>
      </c>
      <c r="T40" s="70">
        <v>23221350</v>
      </c>
      <c r="U40" s="57" t="s">
        <v>1673</v>
      </c>
      <c r="V40" s="66" t="s">
        <v>1512</v>
      </c>
      <c r="W40" s="89"/>
      <c r="X40" s="90"/>
      <c r="Y40" s="89"/>
      <c r="Z40" s="91"/>
      <c r="AA40" s="77"/>
      <c r="AB40" s="77"/>
      <c r="AC40" s="77"/>
      <c r="AD40" s="91"/>
      <c r="AE40" s="77"/>
      <c r="AF40" s="77"/>
      <c r="AG40" s="89"/>
      <c r="AH40" s="57"/>
      <c r="AI40" s="60"/>
      <c r="AJ40" s="57"/>
      <c r="AK40" s="74"/>
      <c r="AL40" s="75"/>
      <c r="AM40" s="75"/>
      <c r="AN40" s="75"/>
      <c r="AO40" s="75"/>
      <c r="AP40" s="76"/>
      <c r="AQ40" s="57" t="s">
        <v>1397</v>
      </c>
      <c r="AR40" s="62" t="s">
        <v>1674</v>
      </c>
      <c r="AS40" s="62" t="s">
        <v>1675</v>
      </c>
      <c r="AT40" s="52" t="s">
        <v>1676</v>
      </c>
      <c r="AU40" s="53"/>
    </row>
    <row r="41" spans="1:47" ht="24.6" customHeight="1" x14ac:dyDescent="0.25">
      <c r="A41" s="46">
        <v>39</v>
      </c>
      <c r="B41" s="66" t="s">
        <v>1677</v>
      </c>
      <c r="C41" s="48" t="s">
        <v>980</v>
      </c>
      <c r="D41" s="71" t="s">
        <v>1566</v>
      </c>
      <c r="E41" s="50" t="s">
        <v>1389</v>
      </c>
      <c r="F41" s="51" t="s">
        <v>1678</v>
      </c>
      <c r="G41" s="68" t="s">
        <v>1679</v>
      </c>
      <c r="H41" s="52" t="s">
        <v>1680</v>
      </c>
      <c r="I41" s="53" t="s">
        <v>1495</v>
      </c>
      <c r="J41" s="69">
        <v>4202400</v>
      </c>
      <c r="K41" s="70">
        <v>46226400</v>
      </c>
      <c r="L41" s="82">
        <v>44939</v>
      </c>
      <c r="M41" s="85">
        <v>45272</v>
      </c>
      <c r="N41" s="68">
        <v>334</v>
      </c>
      <c r="O41" s="57" t="s">
        <v>1496</v>
      </c>
      <c r="P41" s="68">
        <v>12</v>
      </c>
      <c r="Q41" s="58">
        <f t="shared" si="0"/>
        <v>44931</v>
      </c>
      <c r="R41" s="59">
        <f t="shared" si="1"/>
        <v>1505871844</v>
      </c>
      <c r="S41" s="68" t="s">
        <v>1681</v>
      </c>
      <c r="T41" s="70">
        <v>46226400</v>
      </c>
      <c r="U41" s="57" t="s">
        <v>123</v>
      </c>
      <c r="V41" s="92" t="s">
        <v>1055</v>
      </c>
      <c r="W41" s="79"/>
      <c r="X41" s="79"/>
      <c r="Y41" s="79"/>
      <c r="Z41" s="79"/>
      <c r="AA41" s="79"/>
      <c r="AB41" s="79"/>
      <c r="AC41" s="79"/>
      <c r="AD41" s="60"/>
      <c r="AE41" s="79"/>
      <c r="AF41" s="79"/>
      <c r="AG41" s="89"/>
      <c r="AH41" s="79"/>
      <c r="AI41" s="93"/>
      <c r="AJ41" s="79"/>
      <c r="AK41" s="94"/>
      <c r="AL41" s="79"/>
      <c r="AM41" s="79"/>
      <c r="AN41" s="79"/>
      <c r="AO41" s="79"/>
      <c r="AP41" s="80"/>
      <c r="AQ41" s="57" t="s">
        <v>1397</v>
      </c>
      <c r="AR41" s="62" t="s">
        <v>1682</v>
      </c>
      <c r="AS41" s="62" t="s">
        <v>1683</v>
      </c>
      <c r="AT41" s="52" t="s">
        <v>1684</v>
      </c>
      <c r="AU41" s="53"/>
    </row>
    <row r="42" spans="1:47" ht="24.6" customHeight="1" x14ac:dyDescent="0.25">
      <c r="A42" s="46">
        <v>40</v>
      </c>
      <c r="B42" s="66" t="s">
        <v>1685</v>
      </c>
      <c r="C42" s="48" t="s">
        <v>980</v>
      </c>
      <c r="D42" s="71" t="s">
        <v>1566</v>
      </c>
      <c r="E42" s="50" t="s">
        <v>1389</v>
      </c>
      <c r="F42" s="51" t="s">
        <v>1686</v>
      </c>
      <c r="G42" s="68" t="s">
        <v>1687</v>
      </c>
      <c r="H42" s="52" t="s">
        <v>1688</v>
      </c>
      <c r="I42" s="53" t="s">
        <v>1495</v>
      </c>
      <c r="J42" s="69">
        <v>4202400</v>
      </c>
      <c r="K42" s="70">
        <v>46226400</v>
      </c>
      <c r="L42" s="82">
        <v>44939</v>
      </c>
      <c r="M42" s="85">
        <v>45272</v>
      </c>
      <c r="N42" s="68">
        <v>334</v>
      </c>
      <c r="O42" s="57" t="s">
        <v>1496</v>
      </c>
      <c r="P42" s="68">
        <v>12</v>
      </c>
      <c r="Q42" s="58">
        <f t="shared" si="0"/>
        <v>44931</v>
      </c>
      <c r="R42" s="59">
        <f t="shared" si="1"/>
        <v>1505871844</v>
      </c>
      <c r="S42" s="68" t="s">
        <v>1689</v>
      </c>
      <c r="T42" s="70">
        <v>46226400</v>
      </c>
      <c r="U42" s="57" t="s">
        <v>123</v>
      </c>
      <c r="V42" s="92" t="s">
        <v>1055</v>
      </c>
      <c r="W42" s="79"/>
      <c r="X42" s="79"/>
      <c r="Y42" s="79"/>
      <c r="Z42" s="79"/>
      <c r="AA42" s="79"/>
      <c r="AB42" s="79"/>
      <c r="AC42" s="79"/>
      <c r="AD42" s="60"/>
      <c r="AE42" s="79"/>
      <c r="AF42" s="79"/>
      <c r="AG42" s="89"/>
      <c r="AH42" s="79"/>
      <c r="AI42" s="93"/>
      <c r="AJ42" s="79"/>
      <c r="AK42" s="94"/>
      <c r="AL42" s="79"/>
      <c r="AM42" s="79"/>
      <c r="AN42" s="79"/>
      <c r="AO42" s="79"/>
      <c r="AP42" s="80"/>
      <c r="AQ42" s="57" t="s">
        <v>1397</v>
      </c>
      <c r="AR42" s="62" t="s">
        <v>1690</v>
      </c>
      <c r="AS42" s="62" t="s">
        <v>1691</v>
      </c>
      <c r="AT42" s="52" t="s">
        <v>1692</v>
      </c>
      <c r="AU42" s="53"/>
    </row>
    <row r="43" spans="1:47" ht="24.6" customHeight="1" x14ac:dyDescent="0.25">
      <c r="A43" s="46">
        <v>41</v>
      </c>
      <c r="B43" s="95" t="s">
        <v>1693</v>
      </c>
      <c r="C43" s="48" t="s">
        <v>980</v>
      </c>
      <c r="D43" s="71" t="s">
        <v>1566</v>
      </c>
      <c r="E43" s="50" t="s">
        <v>1389</v>
      </c>
      <c r="F43" s="51" t="s">
        <v>1694</v>
      </c>
      <c r="G43" s="68" t="s">
        <v>1695</v>
      </c>
      <c r="H43" s="52" t="s">
        <v>1696</v>
      </c>
      <c r="I43" s="53" t="s">
        <v>1528</v>
      </c>
      <c r="J43" s="69">
        <v>4128240</v>
      </c>
      <c r="K43" s="69">
        <v>41282400</v>
      </c>
      <c r="L43" s="82">
        <v>44939</v>
      </c>
      <c r="M43" s="85">
        <v>45242</v>
      </c>
      <c r="N43" s="68">
        <v>304</v>
      </c>
      <c r="O43" s="57" t="s">
        <v>1529</v>
      </c>
      <c r="P43" s="68">
        <v>7</v>
      </c>
      <c r="Q43" s="58">
        <f t="shared" si="0"/>
        <v>44931</v>
      </c>
      <c r="R43" s="59">
        <f t="shared" si="1"/>
        <v>1159135180</v>
      </c>
      <c r="S43" s="68" t="s">
        <v>1697</v>
      </c>
      <c r="T43" s="69">
        <v>41282400</v>
      </c>
      <c r="U43" s="57" t="s">
        <v>1673</v>
      </c>
      <c r="V43" s="96" t="s">
        <v>1055</v>
      </c>
      <c r="W43" s="97"/>
      <c r="X43" s="98"/>
      <c r="Y43" s="97"/>
      <c r="Z43" s="99"/>
      <c r="AA43" s="98"/>
      <c r="AB43" s="97"/>
      <c r="AC43" s="80"/>
      <c r="AD43" s="99"/>
      <c r="AE43" s="79"/>
      <c r="AF43" s="79"/>
      <c r="AG43" s="89"/>
      <c r="AH43" s="79"/>
      <c r="AI43" s="93"/>
      <c r="AJ43" s="79"/>
      <c r="AK43" s="94"/>
      <c r="AL43" s="79"/>
      <c r="AM43" s="79"/>
      <c r="AN43" s="97"/>
      <c r="AO43" s="79"/>
      <c r="AP43" s="80"/>
      <c r="AQ43" s="57" t="s">
        <v>1397</v>
      </c>
      <c r="AR43" s="62" t="s">
        <v>1698</v>
      </c>
      <c r="AS43" s="62" t="s">
        <v>1699</v>
      </c>
      <c r="AT43" s="52" t="s">
        <v>1700</v>
      </c>
      <c r="AU43" s="53"/>
    </row>
    <row r="44" spans="1:47" ht="24.6" customHeight="1" x14ac:dyDescent="0.25">
      <c r="A44" s="46">
        <v>42</v>
      </c>
      <c r="B44" s="95" t="s">
        <v>1701</v>
      </c>
      <c r="C44" s="48" t="s">
        <v>980</v>
      </c>
      <c r="D44" s="71" t="s">
        <v>1566</v>
      </c>
      <c r="E44" s="50" t="s">
        <v>1389</v>
      </c>
      <c r="F44" s="51" t="s">
        <v>1702</v>
      </c>
      <c r="G44" s="68" t="s">
        <v>1703</v>
      </c>
      <c r="H44" s="52" t="s">
        <v>1704</v>
      </c>
      <c r="I44" s="53" t="s">
        <v>17</v>
      </c>
      <c r="J44" s="69">
        <v>3500000</v>
      </c>
      <c r="K44" s="69">
        <v>38500000</v>
      </c>
      <c r="L44" s="82">
        <v>44939</v>
      </c>
      <c r="M44" s="85">
        <v>45272</v>
      </c>
      <c r="N44" s="68">
        <v>334</v>
      </c>
      <c r="O44" s="57" t="s">
        <v>1511</v>
      </c>
      <c r="P44" s="68">
        <v>10</v>
      </c>
      <c r="Q44" s="58">
        <f t="shared" si="0"/>
        <v>44931</v>
      </c>
      <c r="R44" s="59">
        <f t="shared" si="1"/>
        <v>1569561300</v>
      </c>
      <c r="S44" s="68" t="s">
        <v>1705</v>
      </c>
      <c r="T44" s="69">
        <v>38500000</v>
      </c>
      <c r="U44" s="57" t="s">
        <v>1014</v>
      </c>
      <c r="V44" s="96" t="s">
        <v>1055</v>
      </c>
      <c r="W44" s="79"/>
      <c r="X44" s="79"/>
      <c r="Y44" s="79"/>
      <c r="Z44" s="79"/>
      <c r="AA44" s="79"/>
      <c r="AB44" s="79"/>
      <c r="AC44" s="79"/>
      <c r="AD44" s="60"/>
      <c r="AE44" s="79"/>
      <c r="AF44" s="79"/>
      <c r="AG44" s="89"/>
      <c r="AH44" s="79"/>
      <c r="AI44" s="93"/>
      <c r="AJ44" s="79"/>
      <c r="AK44" s="94"/>
      <c r="AL44" s="79"/>
      <c r="AM44" s="79"/>
      <c r="AN44" s="79"/>
      <c r="AO44" s="79"/>
      <c r="AP44" s="80"/>
      <c r="AQ44" s="57" t="s">
        <v>1397</v>
      </c>
      <c r="AR44" s="62" t="s">
        <v>1706</v>
      </c>
      <c r="AS44" s="62" t="s">
        <v>1707</v>
      </c>
      <c r="AT44" s="52" t="s">
        <v>1708</v>
      </c>
      <c r="AU44" s="53"/>
    </row>
    <row r="45" spans="1:47" ht="24.6" customHeight="1" x14ac:dyDescent="0.25">
      <c r="A45" s="46">
        <v>43</v>
      </c>
      <c r="B45" s="66" t="s">
        <v>1709</v>
      </c>
      <c r="C45" s="48" t="s">
        <v>980</v>
      </c>
      <c r="D45" s="71" t="s">
        <v>1566</v>
      </c>
      <c r="E45" s="50" t="s">
        <v>1389</v>
      </c>
      <c r="F45" s="83" t="s">
        <v>1710</v>
      </c>
      <c r="G45" s="68" t="s">
        <v>1711</v>
      </c>
      <c r="H45" s="52" t="s">
        <v>1712</v>
      </c>
      <c r="I45" s="53" t="s">
        <v>17</v>
      </c>
      <c r="J45" s="69">
        <v>3677100</v>
      </c>
      <c r="K45" s="70">
        <v>40448100</v>
      </c>
      <c r="L45" s="82">
        <v>44939</v>
      </c>
      <c r="M45" s="85">
        <v>45272</v>
      </c>
      <c r="N45" s="68">
        <v>334</v>
      </c>
      <c r="O45" s="57" t="s">
        <v>1511</v>
      </c>
      <c r="P45" s="68">
        <v>10</v>
      </c>
      <c r="Q45" s="58">
        <f t="shared" si="0"/>
        <v>44931</v>
      </c>
      <c r="R45" s="59">
        <f t="shared" si="1"/>
        <v>1569561300</v>
      </c>
      <c r="S45" s="68" t="s">
        <v>1713</v>
      </c>
      <c r="T45" s="70">
        <v>40448100</v>
      </c>
      <c r="U45" s="57" t="s">
        <v>1014</v>
      </c>
      <c r="V45" s="92" t="s">
        <v>1055</v>
      </c>
      <c r="W45" s="97"/>
      <c r="X45" s="98"/>
      <c r="Y45" s="97"/>
      <c r="Z45" s="99"/>
      <c r="AA45" s="79"/>
      <c r="AB45" s="79"/>
      <c r="AC45" s="79"/>
      <c r="AD45" s="99"/>
      <c r="AE45" s="79"/>
      <c r="AF45" s="79"/>
      <c r="AG45" s="89"/>
      <c r="AH45" s="75"/>
      <c r="AI45" s="93"/>
      <c r="AJ45" s="75"/>
      <c r="AK45" s="100"/>
      <c r="AL45" s="75"/>
      <c r="AM45" s="75"/>
      <c r="AN45" s="75"/>
      <c r="AO45" s="75"/>
      <c r="AP45" s="76"/>
      <c r="AQ45" s="57" t="s">
        <v>1397</v>
      </c>
      <c r="AR45" s="62" t="s">
        <v>1714</v>
      </c>
      <c r="AS45" s="62" t="s">
        <v>1715</v>
      </c>
      <c r="AT45" s="52" t="s">
        <v>1716</v>
      </c>
      <c r="AU45" s="53"/>
    </row>
    <row r="46" spans="1:47" ht="24.6" customHeight="1" x14ac:dyDescent="0.25">
      <c r="A46" s="46">
        <v>44</v>
      </c>
      <c r="B46" s="66" t="s">
        <v>1717</v>
      </c>
      <c r="C46" s="48" t="s">
        <v>980</v>
      </c>
      <c r="D46" s="71" t="s">
        <v>1566</v>
      </c>
      <c r="E46" s="50" t="s">
        <v>1423</v>
      </c>
      <c r="F46" s="83" t="s">
        <v>1718</v>
      </c>
      <c r="G46" s="68" t="s">
        <v>1719</v>
      </c>
      <c r="H46" s="52" t="s">
        <v>1720</v>
      </c>
      <c r="I46" s="53" t="s">
        <v>17</v>
      </c>
      <c r="J46" s="69">
        <v>3677100</v>
      </c>
      <c r="K46" s="70">
        <v>40448100</v>
      </c>
      <c r="L46" s="82">
        <v>44939</v>
      </c>
      <c r="M46" s="85">
        <v>45272</v>
      </c>
      <c r="N46" s="68">
        <v>334</v>
      </c>
      <c r="O46" s="57" t="s">
        <v>1511</v>
      </c>
      <c r="P46" s="68">
        <v>10</v>
      </c>
      <c r="Q46" s="58">
        <f t="shared" si="0"/>
        <v>44931</v>
      </c>
      <c r="R46" s="59">
        <f t="shared" si="1"/>
        <v>1569561300</v>
      </c>
      <c r="S46" s="68" t="s">
        <v>1721</v>
      </c>
      <c r="T46" s="70">
        <v>40448100</v>
      </c>
      <c r="U46" s="57" t="s">
        <v>1014</v>
      </c>
      <c r="V46" s="92" t="s">
        <v>1055</v>
      </c>
      <c r="W46" s="97"/>
      <c r="X46" s="98"/>
      <c r="Y46" s="97"/>
      <c r="Z46" s="99"/>
      <c r="AA46" s="79"/>
      <c r="AB46" s="79"/>
      <c r="AC46" s="79"/>
      <c r="AD46" s="99"/>
      <c r="AE46" s="79"/>
      <c r="AF46" s="79"/>
      <c r="AG46" s="89"/>
      <c r="AH46" s="75"/>
      <c r="AI46" s="93"/>
      <c r="AJ46" s="75"/>
      <c r="AK46" s="100"/>
      <c r="AL46" s="75"/>
      <c r="AM46" s="75"/>
      <c r="AN46" s="101"/>
      <c r="AO46" s="102"/>
      <c r="AP46" s="76"/>
      <c r="AQ46" s="57" t="s">
        <v>1397</v>
      </c>
      <c r="AR46" s="62" t="s">
        <v>1722</v>
      </c>
      <c r="AS46" s="62" t="s">
        <v>1723</v>
      </c>
      <c r="AT46" s="52" t="s">
        <v>1724</v>
      </c>
      <c r="AU46" s="53"/>
    </row>
    <row r="47" spans="1:47" ht="24.6" customHeight="1" x14ac:dyDescent="0.25">
      <c r="A47" s="46">
        <v>45</v>
      </c>
      <c r="B47" s="66" t="s">
        <v>1725</v>
      </c>
      <c r="C47" s="48" t="s">
        <v>980</v>
      </c>
      <c r="D47" s="71" t="s">
        <v>1566</v>
      </c>
      <c r="E47" s="50" t="s">
        <v>1423</v>
      </c>
      <c r="F47" s="83" t="s">
        <v>1726</v>
      </c>
      <c r="G47" s="68" t="s">
        <v>1727</v>
      </c>
      <c r="H47" s="52" t="s">
        <v>1728</v>
      </c>
      <c r="I47" s="53" t="s">
        <v>17</v>
      </c>
      <c r="J47" s="69">
        <v>2500000</v>
      </c>
      <c r="K47" s="70">
        <v>27500000</v>
      </c>
      <c r="L47" s="82">
        <v>44939</v>
      </c>
      <c r="M47" s="85">
        <v>45272</v>
      </c>
      <c r="N47" s="68">
        <v>334</v>
      </c>
      <c r="O47" s="57" t="s">
        <v>1511</v>
      </c>
      <c r="P47" s="68">
        <v>10</v>
      </c>
      <c r="Q47" s="58">
        <f t="shared" si="0"/>
        <v>44931</v>
      </c>
      <c r="R47" s="59">
        <f t="shared" si="1"/>
        <v>1569561300</v>
      </c>
      <c r="S47" s="68" t="s">
        <v>590</v>
      </c>
      <c r="T47" s="70">
        <v>27500000</v>
      </c>
      <c r="U47" s="57" t="s">
        <v>1014</v>
      </c>
      <c r="V47" s="92" t="s">
        <v>1055</v>
      </c>
      <c r="W47" s="97"/>
      <c r="X47" s="98"/>
      <c r="Y47" s="97"/>
      <c r="Z47" s="99"/>
      <c r="AA47" s="79"/>
      <c r="AB47" s="79"/>
      <c r="AC47" s="79"/>
      <c r="AD47" s="99"/>
      <c r="AE47" s="79"/>
      <c r="AF47" s="79"/>
      <c r="AG47" s="89"/>
      <c r="AH47" s="75"/>
      <c r="AI47" s="93"/>
      <c r="AJ47" s="75"/>
      <c r="AK47" s="100"/>
      <c r="AL47" s="75"/>
      <c r="AM47" s="75"/>
      <c r="AN47" s="101"/>
      <c r="AO47" s="102"/>
      <c r="AP47" s="76"/>
      <c r="AQ47" s="57" t="s">
        <v>1397</v>
      </c>
      <c r="AR47" s="62" t="s">
        <v>1729</v>
      </c>
      <c r="AS47" s="62" t="s">
        <v>1730</v>
      </c>
      <c r="AT47" s="52" t="s">
        <v>1731</v>
      </c>
      <c r="AU47" s="53"/>
    </row>
    <row r="48" spans="1:47" ht="24.6" customHeight="1" x14ac:dyDescent="0.25">
      <c r="A48" s="46">
        <v>46</v>
      </c>
      <c r="B48" s="66" t="s">
        <v>1732</v>
      </c>
      <c r="C48" s="48" t="s">
        <v>980</v>
      </c>
      <c r="D48" s="71" t="s">
        <v>1733</v>
      </c>
      <c r="E48" s="50" t="s">
        <v>1389</v>
      </c>
      <c r="F48" s="83" t="s">
        <v>1734</v>
      </c>
      <c r="G48" s="68" t="s">
        <v>1735</v>
      </c>
      <c r="H48" s="52" t="s">
        <v>1736</v>
      </c>
      <c r="I48" s="53" t="s">
        <v>1393</v>
      </c>
      <c r="J48" s="69">
        <v>4120000</v>
      </c>
      <c r="K48" s="69">
        <v>16480000</v>
      </c>
      <c r="L48" s="82">
        <v>44942</v>
      </c>
      <c r="M48" s="85">
        <v>45061</v>
      </c>
      <c r="N48" s="68">
        <v>120</v>
      </c>
      <c r="O48" s="57" t="s">
        <v>1394</v>
      </c>
      <c r="P48" s="68">
        <v>2</v>
      </c>
      <c r="Q48" s="58">
        <f t="shared" si="0"/>
        <v>44930</v>
      </c>
      <c r="R48" s="59">
        <f t="shared" si="1"/>
        <v>1739392150</v>
      </c>
      <c r="S48" s="68" t="s">
        <v>629</v>
      </c>
      <c r="T48" s="69">
        <v>16480000</v>
      </c>
      <c r="U48" s="57" t="s">
        <v>1396</v>
      </c>
      <c r="V48" s="92" t="s">
        <v>1003</v>
      </c>
      <c r="W48" s="97"/>
      <c r="X48" s="98"/>
      <c r="Y48" s="97"/>
      <c r="Z48" s="99"/>
      <c r="AA48" s="79"/>
      <c r="AB48" s="79"/>
      <c r="AC48" s="79"/>
      <c r="AD48" s="99"/>
      <c r="AE48" s="79"/>
      <c r="AF48" s="79"/>
      <c r="AG48" s="89"/>
      <c r="AH48" s="75"/>
      <c r="AI48" s="93"/>
      <c r="AJ48" s="75"/>
      <c r="AK48" s="100"/>
      <c r="AL48" s="75"/>
      <c r="AM48" s="75"/>
      <c r="AN48" s="101"/>
      <c r="AO48" s="102"/>
      <c r="AP48" s="76"/>
      <c r="AQ48" s="57" t="s">
        <v>1397</v>
      </c>
      <c r="AR48" s="62" t="s">
        <v>1737</v>
      </c>
      <c r="AS48" s="62" t="s">
        <v>1738</v>
      </c>
      <c r="AT48" s="52" t="s">
        <v>1739</v>
      </c>
      <c r="AU48" s="53"/>
    </row>
    <row r="49" spans="1:47" ht="24.6" customHeight="1" x14ac:dyDescent="0.25">
      <c r="A49" s="46">
        <v>47</v>
      </c>
      <c r="B49" s="95" t="s">
        <v>1740</v>
      </c>
      <c r="C49" s="48" t="s">
        <v>980</v>
      </c>
      <c r="D49" s="71" t="s">
        <v>1733</v>
      </c>
      <c r="E49" s="50" t="s">
        <v>1423</v>
      </c>
      <c r="F49" s="83" t="s">
        <v>686</v>
      </c>
      <c r="G49" s="68" t="s">
        <v>1741</v>
      </c>
      <c r="H49" s="52" t="s">
        <v>1742</v>
      </c>
      <c r="I49" s="53" t="s">
        <v>1528</v>
      </c>
      <c r="J49" s="69">
        <v>2786562</v>
      </c>
      <c r="K49" s="69">
        <v>27865620</v>
      </c>
      <c r="L49" s="82">
        <v>44942</v>
      </c>
      <c r="M49" s="85">
        <v>45245</v>
      </c>
      <c r="N49" s="68">
        <v>304</v>
      </c>
      <c r="O49" s="57" t="s">
        <v>1529</v>
      </c>
      <c r="P49" s="68">
        <v>4</v>
      </c>
      <c r="Q49" s="58">
        <f t="shared" si="0"/>
        <v>44931</v>
      </c>
      <c r="R49" s="59">
        <f t="shared" si="1"/>
        <v>283734100</v>
      </c>
      <c r="S49" s="68" t="s">
        <v>623</v>
      </c>
      <c r="T49" s="69">
        <v>27865620</v>
      </c>
      <c r="U49" s="57" t="s">
        <v>1530</v>
      </c>
      <c r="V49" s="96" t="s">
        <v>1055</v>
      </c>
      <c r="W49" s="97"/>
      <c r="X49" s="98"/>
      <c r="Y49" s="97"/>
      <c r="Z49" s="99"/>
      <c r="AA49" s="79"/>
      <c r="AB49" s="79"/>
      <c r="AC49" s="79"/>
      <c r="AD49" s="99"/>
      <c r="AE49" s="79"/>
      <c r="AF49" s="79"/>
      <c r="AG49" s="89"/>
      <c r="AH49" s="75"/>
      <c r="AI49" s="93"/>
      <c r="AJ49" s="75"/>
      <c r="AK49" s="100"/>
      <c r="AL49" s="75"/>
      <c r="AM49" s="75"/>
      <c r="AN49" s="101"/>
      <c r="AO49" s="102"/>
      <c r="AP49" s="76"/>
      <c r="AQ49" s="57" t="s">
        <v>1397</v>
      </c>
      <c r="AR49" s="62" t="s">
        <v>1743</v>
      </c>
      <c r="AS49" s="62" t="s">
        <v>1744</v>
      </c>
      <c r="AT49" s="52" t="s">
        <v>1745</v>
      </c>
      <c r="AU49" s="53"/>
    </row>
    <row r="50" spans="1:47" ht="24.6" customHeight="1" x14ac:dyDescent="0.25">
      <c r="A50" s="46">
        <v>48</v>
      </c>
      <c r="B50" s="95" t="s">
        <v>1746</v>
      </c>
      <c r="C50" s="48" t="s">
        <v>980</v>
      </c>
      <c r="D50" s="71" t="s">
        <v>1733</v>
      </c>
      <c r="E50" s="50" t="s">
        <v>1423</v>
      </c>
      <c r="F50" s="83" t="s">
        <v>696</v>
      </c>
      <c r="G50" s="68" t="s">
        <v>695</v>
      </c>
      <c r="H50" s="52" t="s">
        <v>1426</v>
      </c>
      <c r="I50" s="53" t="s">
        <v>1393</v>
      </c>
      <c r="J50" s="69">
        <v>2575000</v>
      </c>
      <c r="K50" s="69">
        <v>10300000</v>
      </c>
      <c r="L50" s="82">
        <v>44942</v>
      </c>
      <c r="M50" s="85">
        <v>45061</v>
      </c>
      <c r="N50" s="68">
        <v>120</v>
      </c>
      <c r="O50" s="57" t="s">
        <v>1394</v>
      </c>
      <c r="P50" s="68">
        <v>2</v>
      </c>
      <c r="Q50" s="58">
        <f t="shared" si="0"/>
        <v>44930</v>
      </c>
      <c r="R50" s="59">
        <f t="shared" si="1"/>
        <v>1739392150</v>
      </c>
      <c r="S50" s="68" t="s">
        <v>633</v>
      </c>
      <c r="T50" s="69">
        <v>10300000</v>
      </c>
      <c r="U50" s="57" t="s">
        <v>1396</v>
      </c>
      <c r="V50" s="96" t="s">
        <v>1003</v>
      </c>
      <c r="W50" s="97"/>
      <c r="X50" s="98"/>
      <c r="Y50" s="97"/>
      <c r="Z50" s="99"/>
      <c r="AA50" s="79"/>
      <c r="AB50" s="79"/>
      <c r="AC50" s="79"/>
      <c r="AD50" s="99"/>
      <c r="AE50" s="79"/>
      <c r="AF50" s="79"/>
      <c r="AG50" s="89"/>
      <c r="AH50" s="75"/>
      <c r="AI50" s="93"/>
      <c r="AJ50" s="75"/>
      <c r="AK50" s="100"/>
      <c r="AL50" s="75"/>
      <c r="AM50" s="75"/>
      <c r="AN50" s="101"/>
      <c r="AO50" s="102"/>
      <c r="AP50" s="76"/>
      <c r="AQ50" s="57" t="s">
        <v>1397</v>
      </c>
      <c r="AR50" s="62" t="s">
        <v>1747</v>
      </c>
      <c r="AS50" s="62" t="s">
        <v>1748</v>
      </c>
      <c r="AT50" s="52" t="s">
        <v>1749</v>
      </c>
      <c r="AU50" s="53"/>
    </row>
    <row r="51" spans="1:47" ht="24.6" customHeight="1" x14ac:dyDescent="0.25">
      <c r="A51" s="46">
        <v>49</v>
      </c>
      <c r="B51" s="95" t="s">
        <v>1750</v>
      </c>
      <c r="C51" s="48" t="s">
        <v>980</v>
      </c>
      <c r="D51" s="71" t="s">
        <v>1733</v>
      </c>
      <c r="E51" s="50" t="s">
        <v>1423</v>
      </c>
      <c r="F51" s="83" t="s">
        <v>1751</v>
      </c>
      <c r="G51" s="68" t="s">
        <v>1752</v>
      </c>
      <c r="H51" s="52" t="s">
        <v>1753</v>
      </c>
      <c r="I51" s="53" t="s">
        <v>1393</v>
      </c>
      <c r="J51" s="69">
        <v>2421335.25</v>
      </c>
      <c r="K51" s="69">
        <v>9685341</v>
      </c>
      <c r="L51" s="82">
        <v>44942</v>
      </c>
      <c r="M51" s="85">
        <v>45061</v>
      </c>
      <c r="N51" s="68">
        <v>120</v>
      </c>
      <c r="O51" s="57" t="s">
        <v>1394</v>
      </c>
      <c r="P51" s="68">
        <v>2</v>
      </c>
      <c r="Q51" s="58">
        <f t="shared" si="0"/>
        <v>44930</v>
      </c>
      <c r="R51" s="59">
        <f t="shared" si="1"/>
        <v>1739392150</v>
      </c>
      <c r="S51" s="68" t="s">
        <v>1754</v>
      </c>
      <c r="T51" s="69">
        <v>9685341</v>
      </c>
      <c r="U51" s="57" t="s">
        <v>1396</v>
      </c>
      <c r="V51" s="96" t="s">
        <v>1003</v>
      </c>
      <c r="W51" s="97"/>
      <c r="X51" s="98"/>
      <c r="Y51" s="97"/>
      <c r="Z51" s="99"/>
      <c r="AA51" s="79"/>
      <c r="AB51" s="79"/>
      <c r="AC51" s="79"/>
      <c r="AD51" s="99"/>
      <c r="AE51" s="79"/>
      <c r="AF51" s="79"/>
      <c r="AG51" s="89"/>
      <c r="AH51" s="75"/>
      <c r="AI51" s="93"/>
      <c r="AJ51" s="75"/>
      <c r="AK51" s="100"/>
      <c r="AL51" s="75"/>
      <c r="AM51" s="75"/>
      <c r="AN51" s="101"/>
      <c r="AO51" s="102"/>
      <c r="AP51" s="76"/>
      <c r="AQ51" s="57" t="s">
        <v>1397</v>
      </c>
      <c r="AR51" s="62" t="s">
        <v>1755</v>
      </c>
      <c r="AS51" s="62" t="s">
        <v>1756</v>
      </c>
      <c r="AT51" s="52" t="s">
        <v>1757</v>
      </c>
      <c r="AU51" s="53"/>
    </row>
    <row r="52" spans="1:47" ht="24.6" customHeight="1" x14ac:dyDescent="0.25">
      <c r="A52" s="46">
        <v>50</v>
      </c>
      <c r="B52" s="95" t="s">
        <v>1758</v>
      </c>
      <c r="C52" s="48" t="s">
        <v>980</v>
      </c>
      <c r="D52" s="71" t="s">
        <v>1733</v>
      </c>
      <c r="E52" s="50" t="s">
        <v>1389</v>
      </c>
      <c r="F52" s="83" t="s">
        <v>1759</v>
      </c>
      <c r="G52" s="68" t="s">
        <v>1760</v>
      </c>
      <c r="H52" s="52" t="s">
        <v>1761</v>
      </c>
      <c r="I52" s="53" t="s">
        <v>1393</v>
      </c>
      <c r="J52" s="69">
        <v>4727700</v>
      </c>
      <c r="K52" s="69">
        <v>18910800</v>
      </c>
      <c r="L52" s="82">
        <v>44942</v>
      </c>
      <c r="M52" s="85">
        <v>45061</v>
      </c>
      <c r="N52" s="68">
        <v>120</v>
      </c>
      <c r="O52" s="57" t="s">
        <v>1394</v>
      </c>
      <c r="P52" s="68">
        <v>2</v>
      </c>
      <c r="Q52" s="58">
        <f t="shared" si="0"/>
        <v>44930</v>
      </c>
      <c r="R52" s="59">
        <f t="shared" si="1"/>
        <v>1739392150</v>
      </c>
      <c r="S52" s="68" t="s">
        <v>1762</v>
      </c>
      <c r="T52" s="69">
        <v>18910800</v>
      </c>
      <c r="U52" s="57" t="s">
        <v>1396</v>
      </c>
      <c r="V52" s="96" t="s">
        <v>1003</v>
      </c>
      <c r="W52" s="97"/>
      <c r="X52" s="98"/>
      <c r="Y52" s="97"/>
      <c r="Z52" s="99"/>
      <c r="AA52" s="79"/>
      <c r="AB52" s="79"/>
      <c r="AC52" s="79"/>
      <c r="AD52" s="99"/>
      <c r="AE52" s="79"/>
      <c r="AF52" s="79"/>
      <c r="AG52" s="89"/>
      <c r="AH52" s="75"/>
      <c r="AI52" s="93"/>
      <c r="AJ52" s="75"/>
      <c r="AK52" s="100"/>
      <c r="AL52" s="75"/>
      <c r="AM52" s="75"/>
      <c r="AN52" s="101"/>
      <c r="AO52" s="102"/>
      <c r="AP52" s="76"/>
      <c r="AQ52" s="57" t="s">
        <v>1397</v>
      </c>
      <c r="AR52" s="62" t="s">
        <v>1763</v>
      </c>
      <c r="AS52" s="62" t="s">
        <v>1764</v>
      </c>
      <c r="AT52" s="52" t="s">
        <v>1765</v>
      </c>
      <c r="AU52" s="53"/>
    </row>
    <row r="53" spans="1:47" ht="24.6" customHeight="1" x14ac:dyDescent="0.25">
      <c r="A53" s="46">
        <v>51</v>
      </c>
      <c r="B53" s="95" t="s">
        <v>1766</v>
      </c>
      <c r="C53" s="48" t="s">
        <v>980</v>
      </c>
      <c r="D53" s="71" t="s">
        <v>1733</v>
      </c>
      <c r="E53" s="50" t="s">
        <v>1389</v>
      </c>
      <c r="F53" s="83" t="s">
        <v>1767</v>
      </c>
      <c r="G53" s="68" t="s">
        <v>1768</v>
      </c>
      <c r="H53" s="52" t="s">
        <v>1736</v>
      </c>
      <c r="I53" s="53" t="s">
        <v>1393</v>
      </c>
      <c r="J53" s="69">
        <v>3708000</v>
      </c>
      <c r="K53" s="69">
        <v>14832000</v>
      </c>
      <c r="L53" s="82">
        <v>44942</v>
      </c>
      <c r="M53" s="85">
        <v>45061</v>
      </c>
      <c r="N53" s="68">
        <v>120</v>
      </c>
      <c r="O53" s="57" t="s">
        <v>1394</v>
      </c>
      <c r="P53" s="68">
        <v>2</v>
      </c>
      <c r="Q53" s="58">
        <f t="shared" si="0"/>
        <v>44930</v>
      </c>
      <c r="R53" s="59">
        <f t="shared" si="1"/>
        <v>1739392150</v>
      </c>
      <c r="S53" s="68" t="s">
        <v>1769</v>
      </c>
      <c r="T53" s="69">
        <v>14832000</v>
      </c>
      <c r="U53" s="57" t="s">
        <v>1396</v>
      </c>
      <c r="V53" s="96" t="s">
        <v>1003</v>
      </c>
      <c r="W53" s="97"/>
      <c r="X53" s="98"/>
      <c r="Y53" s="97"/>
      <c r="Z53" s="99"/>
      <c r="AA53" s="79"/>
      <c r="AB53" s="79"/>
      <c r="AC53" s="79"/>
      <c r="AD53" s="99"/>
      <c r="AE53" s="79"/>
      <c r="AF53" s="79"/>
      <c r="AG53" s="89"/>
      <c r="AH53" s="75"/>
      <c r="AI53" s="93"/>
      <c r="AJ53" s="75"/>
      <c r="AK53" s="100"/>
      <c r="AL53" s="75"/>
      <c r="AM53" s="75"/>
      <c r="AN53" s="101"/>
      <c r="AO53" s="102"/>
      <c r="AP53" s="76"/>
      <c r="AQ53" s="57" t="s">
        <v>1397</v>
      </c>
      <c r="AR53" s="62" t="s">
        <v>1770</v>
      </c>
      <c r="AS53" s="62" t="s">
        <v>1738</v>
      </c>
      <c r="AT53" s="52" t="s">
        <v>1771</v>
      </c>
      <c r="AU53" s="53"/>
    </row>
    <row r="54" spans="1:47" ht="24.6" customHeight="1" x14ac:dyDescent="0.25">
      <c r="A54" s="46">
        <v>52</v>
      </c>
      <c r="B54" s="66" t="s">
        <v>1772</v>
      </c>
      <c r="C54" s="48" t="s">
        <v>980</v>
      </c>
      <c r="D54" s="71" t="s">
        <v>1733</v>
      </c>
      <c r="E54" s="50" t="s">
        <v>1423</v>
      </c>
      <c r="F54" s="83" t="s">
        <v>1773</v>
      </c>
      <c r="G54" s="68" t="s">
        <v>1774</v>
      </c>
      <c r="H54" s="52" t="s">
        <v>1775</v>
      </c>
      <c r="I54" s="53" t="s">
        <v>1528</v>
      </c>
      <c r="J54" s="69">
        <v>2900000</v>
      </c>
      <c r="K54" s="69">
        <v>31900000</v>
      </c>
      <c r="L54" s="82">
        <v>44942</v>
      </c>
      <c r="M54" s="85">
        <v>45275</v>
      </c>
      <c r="N54" s="68">
        <v>334</v>
      </c>
      <c r="O54" s="57" t="s">
        <v>1529</v>
      </c>
      <c r="P54" s="68" t="s">
        <v>1776</v>
      </c>
      <c r="Q54" s="58" t="e">
        <f t="shared" si="0"/>
        <v>#N/A</v>
      </c>
      <c r="R54" s="59" t="e">
        <f t="shared" si="1"/>
        <v>#N/A</v>
      </c>
      <c r="S54" s="68" t="s">
        <v>1777</v>
      </c>
      <c r="T54" s="69">
        <v>31900000</v>
      </c>
      <c r="U54" s="57" t="s">
        <v>1530</v>
      </c>
      <c r="V54" s="92" t="s">
        <v>1778</v>
      </c>
      <c r="W54" s="97"/>
      <c r="X54" s="98"/>
      <c r="Y54" s="97"/>
      <c r="Z54" s="99"/>
      <c r="AA54" s="79"/>
      <c r="AB54" s="79"/>
      <c r="AC54" s="79"/>
      <c r="AD54" s="99"/>
      <c r="AE54" s="79"/>
      <c r="AF54" s="79"/>
      <c r="AG54" s="89"/>
      <c r="AH54" s="75"/>
      <c r="AI54" s="93"/>
      <c r="AJ54" s="75"/>
      <c r="AK54" s="100"/>
      <c r="AL54" s="75"/>
      <c r="AM54" s="75"/>
      <c r="AN54" s="101"/>
      <c r="AO54" s="102"/>
      <c r="AP54" s="76"/>
      <c r="AQ54" s="57" t="s">
        <v>1397</v>
      </c>
      <c r="AR54" s="62" t="s">
        <v>1779</v>
      </c>
      <c r="AS54" s="62" t="s">
        <v>1780</v>
      </c>
      <c r="AT54" s="52" t="s">
        <v>1781</v>
      </c>
      <c r="AU54" s="53"/>
    </row>
    <row r="55" spans="1:47" ht="24.6" customHeight="1" x14ac:dyDescent="0.25">
      <c r="A55" s="46">
        <v>52</v>
      </c>
      <c r="B55" s="95" t="s">
        <v>1782</v>
      </c>
      <c r="C55" s="48" t="s">
        <v>980</v>
      </c>
      <c r="D55" s="71" t="s">
        <v>1733</v>
      </c>
      <c r="E55" s="50" t="s">
        <v>1389</v>
      </c>
      <c r="F55" s="83" t="s">
        <v>1783</v>
      </c>
      <c r="G55" s="68" t="s">
        <v>1784</v>
      </c>
      <c r="H55" s="52" t="s">
        <v>1785</v>
      </c>
      <c r="I55" s="53" t="s">
        <v>1786</v>
      </c>
      <c r="J55" s="69">
        <v>5253000</v>
      </c>
      <c r="K55" s="69">
        <v>57783000</v>
      </c>
      <c r="L55" s="82">
        <v>44942</v>
      </c>
      <c r="M55" s="85">
        <v>45275</v>
      </c>
      <c r="N55" s="68">
        <v>334</v>
      </c>
      <c r="O55" s="51" t="s">
        <v>1443</v>
      </c>
      <c r="P55" s="68">
        <v>3</v>
      </c>
      <c r="Q55" s="58">
        <f t="shared" si="0"/>
        <v>44931</v>
      </c>
      <c r="R55" s="59">
        <f t="shared" si="1"/>
        <v>222861100</v>
      </c>
      <c r="S55" s="68" t="s">
        <v>1787</v>
      </c>
      <c r="T55" s="69">
        <v>57783000</v>
      </c>
      <c r="U55" s="57" t="s">
        <v>31</v>
      </c>
      <c r="V55" s="96" t="s">
        <v>1055</v>
      </c>
      <c r="W55" s="97"/>
      <c r="X55" s="98"/>
      <c r="Y55" s="97"/>
      <c r="Z55" s="99"/>
      <c r="AA55" s="79"/>
      <c r="AB55" s="79"/>
      <c r="AC55" s="79"/>
      <c r="AD55" s="99"/>
      <c r="AE55" s="79"/>
      <c r="AF55" s="79"/>
      <c r="AG55" s="89"/>
      <c r="AH55" s="75"/>
      <c r="AI55" s="93"/>
      <c r="AJ55" s="75"/>
      <c r="AK55" s="100"/>
      <c r="AL55" s="75"/>
      <c r="AM55" s="75"/>
      <c r="AN55" s="101"/>
      <c r="AO55" s="102"/>
      <c r="AP55" s="76"/>
      <c r="AQ55" s="57" t="s">
        <v>1397</v>
      </c>
      <c r="AR55" s="62" t="s">
        <v>1788</v>
      </c>
      <c r="AS55" s="62" t="s">
        <v>1789</v>
      </c>
      <c r="AT55" s="52" t="s">
        <v>1790</v>
      </c>
      <c r="AU55" s="53"/>
    </row>
    <row r="56" spans="1:47" ht="24.6" customHeight="1" x14ac:dyDescent="0.25">
      <c r="A56" s="46">
        <v>54</v>
      </c>
      <c r="B56" s="66" t="s">
        <v>1791</v>
      </c>
      <c r="C56" s="48" t="s">
        <v>980</v>
      </c>
      <c r="D56" s="71" t="s">
        <v>1733</v>
      </c>
      <c r="E56" s="50" t="s">
        <v>1389</v>
      </c>
      <c r="F56" s="83" t="s">
        <v>1792</v>
      </c>
      <c r="G56" s="68" t="s">
        <v>1793</v>
      </c>
      <c r="H56" s="52" t="s">
        <v>1794</v>
      </c>
      <c r="I56" s="53" t="s">
        <v>1795</v>
      </c>
      <c r="J56" s="69">
        <v>3605000</v>
      </c>
      <c r="K56" s="69">
        <v>14420000</v>
      </c>
      <c r="L56" s="82">
        <v>44942</v>
      </c>
      <c r="M56" s="85">
        <v>45061</v>
      </c>
      <c r="N56" s="68">
        <v>120</v>
      </c>
      <c r="O56" s="57" t="s">
        <v>1796</v>
      </c>
      <c r="P56" s="68">
        <v>2</v>
      </c>
      <c r="Q56" s="58">
        <f t="shared" si="0"/>
        <v>44930</v>
      </c>
      <c r="R56" s="59">
        <f t="shared" si="1"/>
        <v>1739392150</v>
      </c>
      <c r="S56" s="68" t="s">
        <v>1797</v>
      </c>
      <c r="T56" s="69">
        <v>14420000</v>
      </c>
      <c r="U56" s="57" t="s">
        <v>1396</v>
      </c>
      <c r="V56" s="92" t="s">
        <v>1003</v>
      </c>
      <c r="W56" s="97"/>
      <c r="X56" s="98"/>
      <c r="Y56" s="97"/>
      <c r="Z56" s="99"/>
      <c r="AA56" s="79"/>
      <c r="AB56" s="79"/>
      <c r="AC56" s="79"/>
      <c r="AD56" s="99"/>
      <c r="AE56" s="79"/>
      <c r="AF56" s="79"/>
      <c r="AG56" s="89"/>
      <c r="AH56" s="75"/>
      <c r="AI56" s="93"/>
      <c r="AJ56" s="75"/>
      <c r="AK56" s="100"/>
      <c r="AL56" s="75"/>
      <c r="AM56" s="75"/>
      <c r="AN56" s="101"/>
      <c r="AO56" s="102"/>
      <c r="AP56" s="76"/>
      <c r="AQ56" s="57" t="s">
        <v>1397</v>
      </c>
      <c r="AR56" s="62" t="s">
        <v>1798</v>
      </c>
      <c r="AS56" s="62" t="s">
        <v>1799</v>
      </c>
      <c r="AT56" s="52" t="s">
        <v>1800</v>
      </c>
      <c r="AU56" s="53"/>
    </row>
    <row r="57" spans="1:47" ht="24.6" customHeight="1" x14ac:dyDescent="0.25">
      <c r="A57" s="46">
        <v>5</v>
      </c>
      <c r="B57" s="66" t="s">
        <v>1801</v>
      </c>
      <c r="C57" s="48" t="s">
        <v>980</v>
      </c>
      <c r="D57" s="71" t="s">
        <v>1733</v>
      </c>
      <c r="E57" s="50" t="s">
        <v>1389</v>
      </c>
      <c r="F57" s="51" t="s">
        <v>1802</v>
      </c>
      <c r="G57" s="68" t="s">
        <v>1803</v>
      </c>
      <c r="H57" s="52" t="s">
        <v>1804</v>
      </c>
      <c r="I57" s="53" t="s">
        <v>1795</v>
      </c>
      <c r="J57" s="69">
        <v>3677100</v>
      </c>
      <c r="K57" s="69">
        <v>14708400</v>
      </c>
      <c r="L57" s="82">
        <v>44942</v>
      </c>
      <c r="M57" s="85">
        <v>45061</v>
      </c>
      <c r="N57" s="68">
        <v>120</v>
      </c>
      <c r="O57" s="57" t="s">
        <v>1796</v>
      </c>
      <c r="P57" s="68">
        <v>2</v>
      </c>
      <c r="Q57" s="58">
        <f t="shared" si="0"/>
        <v>44930</v>
      </c>
      <c r="R57" s="59">
        <f t="shared" si="1"/>
        <v>1739392150</v>
      </c>
      <c r="S57" s="68" t="s">
        <v>1805</v>
      </c>
      <c r="T57" s="69">
        <v>14708400</v>
      </c>
      <c r="U57" s="57" t="s">
        <v>1396</v>
      </c>
      <c r="V57" s="92" t="s">
        <v>1003</v>
      </c>
      <c r="W57" s="97"/>
      <c r="X57" s="98"/>
      <c r="Y57" s="97"/>
      <c r="Z57" s="99"/>
      <c r="AA57" s="79"/>
      <c r="AB57" s="79"/>
      <c r="AC57" s="79"/>
      <c r="AD57" s="99"/>
      <c r="AE57" s="79"/>
      <c r="AF57" s="79"/>
      <c r="AG57" s="89"/>
      <c r="AH57" s="79"/>
      <c r="AI57" s="93"/>
      <c r="AJ57" s="79"/>
      <c r="AK57" s="94"/>
      <c r="AL57" s="75"/>
      <c r="AM57" s="75"/>
      <c r="AN57" s="101"/>
      <c r="AO57" s="102"/>
      <c r="AP57" s="76"/>
      <c r="AQ57" s="57" t="s">
        <v>1397</v>
      </c>
      <c r="AR57" s="62" t="s">
        <v>1806</v>
      </c>
      <c r="AS57" s="62" t="s">
        <v>1807</v>
      </c>
      <c r="AT57" s="52" t="s">
        <v>1808</v>
      </c>
      <c r="AU57" s="53"/>
    </row>
    <row r="58" spans="1:47" ht="24.6" customHeight="1" x14ac:dyDescent="0.25">
      <c r="A58" s="46">
        <v>56</v>
      </c>
      <c r="B58" s="66" t="s">
        <v>1809</v>
      </c>
      <c r="C58" s="48" t="s">
        <v>980</v>
      </c>
      <c r="D58" s="71" t="s">
        <v>1733</v>
      </c>
      <c r="E58" s="50" t="s">
        <v>1389</v>
      </c>
      <c r="F58" s="83" t="s">
        <v>1810</v>
      </c>
      <c r="G58" s="68" t="s">
        <v>1811</v>
      </c>
      <c r="H58" s="52" t="s">
        <v>1812</v>
      </c>
      <c r="I58" s="53" t="s">
        <v>1393</v>
      </c>
      <c r="J58" s="69">
        <v>4635000</v>
      </c>
      <c r="K58" s="69">
        <v>18540000</v>
      </c>
      <c r="L58" s="82">
        <v>44942</v>
      </c>
      <c r="M58" s="85">
        <v>45061</v>
      </c>
      <c r="N58" s="68">
        <v>120</v>
      </c>
      <c r="O58" s="57" t="s">
        <v>1394</v>
      </c>
      <c r="P58" s="68">
        <v>2</v>
      </c>
      <c r="Q58" s="58">
        <f t="shared" si="0"/>
        <v>44930</v>
      </c>
      <c r="R58" s="59">
        <f t="shared" si="1"/>
        <v>1739392150</v>
      </c>
      <c r="S58" s="68" t="s">
        <v>1813</v>
      </c>
      <c r="T58" s="69">
        <v>18540000</v>
      </c>
      <c r="U58" s="57" t="s">
        <v>1396</v>
      </c>
      <c r="V58" s="92" t="s">
        <v>1003</v>
      </c>
      <c r="W58" s="97"/>
      <c r="X58" s="98"/>
      <c r="Y58" s="97"/>
      <c r="Z58" s="99"/>
      <c r="AA58" s="79"/>
      <c r="AB58" s="79"/>
      <c r="AC58" s="79"/>
      <c r="AD58" s="99"/>
      <c r="AE58" s="79"/>
      <c r="AF58" s="79"/>
      <c r="AG58" s="89"/>
      <c r="AH58" s="75"/>
      <c r="AI58" s="93"/>
      <c r="AJ58" s="79"/>
      <c r="AK58" s="94"/>
      <c r="AL58" s="75"/>
      <c r="AM58" s="75"/>
      <c r="AN58" s="101"/>
      <c r="AO58" s="102"/>
      <c r="AP58" s="76"/>
      <c r="AQ58" s="57" t="s">
        <v>1397</v>
      </c>
      <c r="AR58" s="62" t="s">
        <v>1814</v>
      </c>
      <c r="AS58" s="62" t="s">
        <v>1815</v>
      </c>
      <c r="AT58" s="52" t="s">
        <v>1816</v>
      </c>
      <c r="AU58" s="53"/>
    </row>
    <row r="59" spans="1:47" ht="24.6" customHeight="1" x14ac:dyDescent="0.25">
      <c r="A59" s="46">
        <v>57</v>
      </c>
      <c r="B59" s="66" t="s">
        <v>1817</v>
      </c>
      <c r="C59" s="48" t="s">
        <v>980</v>
      </c>
      <c r="D59" s="71" t="s">
        <v>1733</v>
      </c>
      <c r="E59" s="50" t="s">
        <v>1423</v>
      </c>
      <c r="F59" s="83" t="s">
        <v>1818</v>
      </c>
      <c r="G59" s="68" t="s">
        <v>1819</v>
      </c>
      <c r="H59" s="52" t="s">
        <v>1820</v>
      </c>
      <c r="I59" s="53" t="s">
        <v>17</v>
      </c>
      <c r="J59" s="69">
        <v>3800000</v>
      </c>
      <c r="K59" s="69">
        <v>41800000</v>
      </c>
      <c r="L59" s="82">
        <v>44942</v>
      </c>
      <c r="M59" s="85">
        <v>45275</v>
      </c>
      <c r="N59" s="68">
        <v>334</v>
      </c>
      <c r="O59" s="57" t="s">
        <v>1511</v>
      </c>
      <c r="P59" s="68">
        <v>10</v>
      </c>
      <c r="Q59" s="58">
        <f t="shared" si="0"/>
        <v>44931</v>
      </c>
      <c r="R59" s="59">
        <f t="shared" si="1"/>
        <v>1569561300</v>
      </c>
      <c r="S59" s="68" t="s">
        <v>1821</v>
      </c>
      <c r="T59" s="69">
        <v>41800000</v>
      </c>
      <c r="U59" s="57" t="s">
        <v>1014</v>
      </c>
      <c r="V59" s="92" t="s">
        <v>1055</v>
      </c>
      <c r="W59" s="97"/>
      <c r="X59" s="98"/>
      <c r="Y59" s="97"/>
      <c r="Z59" s="99"/>
      <c r="AA59" s="79"/>
      <c r="AB59" s="79"/>
      <c r="AC59" s="79"/>
      <c r="AD59" s="99"/>
      <c r="AE59" s="79"/>
      <c r="AF59" s="79"/>
      <c r="AG59" s="89"/>
      <c r="AH59" s="75"/>
      <c r="AI59" s="93"/>
      <c r="AJ59" s="75"/>
      <c r="AK59" s="100"/>
      <c r="AL59" s="75"/>
      <c r="AM59" s="75"/>
      <c r="AN59" s="101"/>
      <c r="AO59" s="102"/>
      <c r="AP59" s="76"/>
      <c r="AQ59" s="57" t="s">
        <v>1397</v>
      </c>
      <c r="AR59" s="62" t="s">
        <v>1822</v>
      </c>
      <c r="AS59" s="62" t="s">
        <v>1823</v>
      </c>
      <c r="AT59" s="52" t="s">
        <v>1824</v>
      </c>
      <c r="AU59" s="53"/>
    </row>
    <row r="60" spans="1:47" ht="24.6" customHeight="1" x14ac:dyDescent="0.25">
      <c r="A60" s="46">
        <v>58</v>
      </c>
      <c r="B60" s="66" t="s">
        <v>1825</v>
      </c>
      <c r="C60" s="48" t="s">
        <v>980</v>
      </c>
      <c r="D60" s="71" t="s">
        <v>1733</v>
      </c>
      <c r="E60" s="50" t="s">
        <v>1423</v>
      </c>
      <c r="F60" s="83" t="s">
        <v>1826</v>
      </c>
      <c r="G60" s="68" t="s">
        <v>1827</v>
      </c>
      <c r="H60" s="52" t="s">
        <v>1828</v>
      </c>
      <c r="I60" s="53" t="s">
        <v>17</v>
      </c>
      <c r="J60" s="69">
        <v>2626500</v>
      </c>
      <c r="K60" s="69">
        <v>28891500</v>
      </c>
      <c r="L60" s="82">
        <v>44942</v>
      </c>
      <c r="M60" s="85">
        <v>45275</v>
      </c>
      <c r="N60" s="68">
        <v>334</v>
      </c>
      <c r="O60" s="57" t="s">
        <v>1511</v>
      </c>
      <c r="P60" s="68">
        <v>10</v>
      </c>
      <c r="Q60" s="58">
        <f t="shared" si="0"/>
        <v>44931</v>
      </c>
      <c r="R60" s="59">
        <f t="shared" si="1"/>
        <v>1569561300</v>
      </c>
      <c r="S60" s="68" t="s">
        <v>1829</v>
      </c>
      <c r="T60" s="69">
        <v>28891500</v>
      </c>
      <c r="U60" s="57" t="s">
        <v>1014</v>
      </c>
      <c r="V60" s="92" t="s">
        <v>1055</v>
      </c>
      <c r="W60" s="97"/>
      <c r="X60" s="98"/>
      <c r="Y60" s="97"/>
      <c r="Z60" s="99"/>
      <c r="AA60" s="79"/>
      <c r="AB60" s="79"/>
      <c r="AC60" s="79"/>
      <c r="AD60" s="99"/>
      <c r="AE60" s="79"/>
      <c r="AF60" s="79"/>
      <c r="AG60" s="89"/>
      <c r="AH60" s="75"/>
      <c r="AI60" s="93"/>
      <c r="AJ60" s="75"/>
      <c r="AK60" s="100"/>
      <c r="AL60" s="75"/>
      <c r="AM60" s="75"/>
      <c r="AN60" s="101"/>
      <c r="AO60" s="102"/>
      <c r="AP60" s="76"/>
      <c r="AQ60" s="57" t="s">
        <v>1397</v>
      </c>
      <c r="AR60" s="62" t="s">
        <v>1830</v>
      </c>
      <c r="AS60" s="62" t="s">
        <v>1831</v>
      </c>
      <c r="AT60" s="52" t="s">
        <v>1832</v>
      </c>
      <c r="AU60" s="53"/>
    </row>
    <row r="61" spans="1:47" ht="24.6" customHeight="1" x14ac:dyDescent="0.25">
      <c r="A61" s="46">
        <v>59</v>
      </c>
      <c r="B61" s="66" t="s">
        <v>1833</v>
      </c>
      <c r="C61" s="48" t="s">
        <v>980</v>
      </c>
      <c r="D61" s="71" t="s">
        <v>1733</v>
      </c>
      <c r="E61" s="50" t="s">
        <v>1423</v>
      </c>
      <c r="F61" s="83" t="s">
        <v>1834</v>
      </c>
      <c r="G61" s="68" t="s">
        <v>1835</v>
      </c>
      <c r="H61" s="52" t="s">
        <v>1828</v>
      </c>
      <c r="I61" s="53" t="s">
        <v>17</v>
      </c>
      <c r="J61" s="69">
        <v>2626500</v>
      </c>
      <c r="K61" s="69">
        <v>28891500</v>
      </c>
      <c r="L61" s="82">
        <v>44942</v>
      </c>
      <c r="M61" s="85">
        <v>45275</v>
      </c>
      <c r="N61" s="68">
        <v>334</v>
      </c>
      <c r="O61" s="57" t="s">
        <v>1511</v>
      </c>
      <c r="P61" s="68">
        <v>10</v>
      </c>
      <c r="Q61" s="58">
        <f t="shared" si="0"/>
        <v>44931</v>
      </c>
      <c r="R61" s="59">
        <f t="shared" si="1"/>
        <v>1569561300</v>
      </c>
      <c r="S61" s="68" t="s">
        <v>1836</v>
      </c>
      <c r="T61" s="69">
        <v>28891500</v>
      </c>
      <c r="U61" s="57" t="s">
        <v>1014</v>
      </c>
      <c r="V61" s="92" t="s">
        <v>1055</v>
      </c>
      <c r="W61" s="97"/>
      <c r="X61" s="98"/>
      <c r="Y61" s="97"/>
      <c r="Z61" s="99"/>
      <c r="AA61" s="79"/>
      <c r="AB61" s="79"/>
      <c r="AC61" s="79"/>
      <c r="AD61" s="99"/>
      <c r="AE61" s="79"/>
      <c r="AF61" s="79"/>
      <c r="AG61" s="89"/>
      <c r="AH61" s="75"/>
      <c r="AI61" s="93"/>
      <c r="AJ61" s="75"/>
      <c r="AK61" s="100"/>
      <c r="AL61" s="75"/>
      <c r="AM61" s="75"/>
      <c r="AN61" s="101"/>
      <c r="AO61" s="102"/>
      <c r="AP61" s="76"/>
      <c r="AQ61" s="57" t="s">
        <v>1397</v>
      </c>
      <c r="AR61" s="62" t="s">
        <v>1830</v>
      </c>
      <c r="AS61" s="62" t="s">
        <v>1831</v>
      </c>
      <c r="AT61" s="52" t="s">
        <v>1837</v>
      </c>
      <c r="AU61" s="53"/>
    </row>
    <row r="62" spans="1:47" ht="24.6" customHeight="1" x14ac:dyDescent="0.25">
      <c r="A62" s="46">
        <v>60</v>
      </c>
      <c r="B62" s="66" t="s">
        <v>1838</v>
      </c>
      <c r="C62" s="48" t="s">
        <v>980</v>
      </c>
      <c r="D62" s="71" t="s">
        <v>1733</v>
      </c>
      <c r="E62" s="50" t="s">
        <v>1423</v>
      </c>
      <c r="F62" s="83" t="s">
        <v>1839</v>
      </c>
      <c r="G62" s="68" t="s">
        <v>1840</v>
      </c>
      <c r="H62" s="52" t="s">
        <v>1828</v>
      </c>
      <c r="I62" s="53" t="s">
        <v>17</v>
      </c>
      <c r="J62" s="69">
        <v>2626500</v>
      </c>
      <c r="K62" s="69">
        <v>28891500</v>
      </c>
      <c r="L62" s="82">
        <v>44942</v>
      </c>
      <c r="M62" s="85">
        <v>45275</v>
      </c>
      <c r="N62" s="68">
        <v>334</v>
      </c>
      <c r="O62" s="57" t="s">
        <v>1511</v>
      </c>
      <c r="P62" s="68">
        <v>10</v>
      </c>
      <c r="Q62" s="58">
        <f t="shared" si="0"/>
        <v>44931</v>
      </c>
      <c r="R62" s="59">
        <f t="shared" si="1"/>
        <v>1569561300</v>
      </c>
      <c r="S62" s="68" t="s">
        <v>1841</v>
      </c>
      <c r="T62" s="69">
        <v>28891500</v>
      </c>
      <c r="U62" s="57" t="s">
        <v>1014</v>
      </c>
      <c r="V62" s="92" t="s">
        <v>1055</v>
      </c>
      <c r="W62" s="97"/>
      <c r="X62" s="98"/>
      <c r="Y62" s="97"/>
      <c r="Z62" s="99"/>
      <c r="AA62" s="79"/>
      <c r="AB62" s="79"/>
      <c r="AC62" s="79"/>
      <c r="AD62" s="99"/>
      <c r="AE62" s="79"/>
      <c r="AF62" s="79"/>
      <c r="AG62" s="89"/>
      <c r="AH62" s="75"/>
      <c r="AI62" s="93"/>
      <c r="AJ62" s="75"/>
      <c r="AK62" s="100"/>
      <c r="AL62" s="75"/>
      <c r="AM62" s="75"/>
      <c r="AN62" s="101"/>
      <c r="AO62" s="102"/>
      <c r="AP62" s="76"/>
      <c r="AQ62" s="57" t="s">
        <v>1397</v>
      </c>
      <c r="AR62" s="62" t="s">
        <v>1830</v>
      </c>
      <c r="AS62" s="62" t="s">
        <v>1831</v>
      </c>
      <c r="AT62" s="52" t="s">
        <v>1842</v>
      </c>
      <c r="AU62" s="53"/>
    </row>
    <row r="63" spans="1:47" ht="24.6" customHeight="1" x14ac:dyDescent="0.25">
      <c r="A63" s="46">
        <v>61</v>
      </c>
      <c r="B63" s="66" t="s">
        <v>1843</v>
      </c>
      <c r="C63" s="48" t="s">
        <v>980</v>
      </c>
      <c r="D63" s="71" t="s">
        <v>1733</v>
      </c>
      <c r="E63" s="50" t="s">
        <v>1389</v>
      </c>
      <c r="F63" s="51" t="s">
        <v>407</v>
      </c>
      <c r="G63" s="68" t="s">
        <v>406</v>
      </c>
      <c r="H63" s="52" t="s">
        <v>1844</v>
      </c>
      <c r="I63" s="53" t="s">
        <v>1393</v>
      </c>
      <c r="J63" s="69">
        <v>4120000</v>
      </c>
      <c r="K63" s="69">
        <v>16480000</v>
      </c>
      <c r="L63" s="82">
        <v>44942</v>
      </c>
      <c r="M63" s="85">
        <v>45061</v>
      </c>
      <c r="N63" s="68">
        <v>120</v>
      </c>
      <c r="O63" s="57" t="s">
        <v>1394</v>
      </c>
      <c r="P63" s="68">
        <v>2</v>
      </c>
      <c r="Q63" s="58">
        <f t="shared" si="0"/>
        <v>44930</v>
      </c>
      <c r="R63" s="59">
        <f t="shared" si="1"/>
        <v>1739392150</v>
      </c>
      <c r="S63" s="68" t="s">
        <v>1845</v>
      </c>
      <c r="T63" s="69">
        <v>16480000</v>
      </c>
      <c r="U63" s="57" t="s">
        <v>1396</v>
      </c>
      <c r="V63" s="92" t="s">
        <v>1003</v>
      </c>
      <c r="W63" s="79"/>
      <c r="X63" s="79"/>
      <c r="Y63" s="79"/>
      <c r="Z63" s="79"/>
      <c r="AA63" s="79"/>
      <c r="AB63" s="79"/>
      <c r="AC63" s="79"/>
      <c r="AD63" s="60"/>
      <c r="AE63" s="79"/>
      <c r="AF63" s="79"/>
      <c r="AG63" s="79"/>
      <c r="AH63" s="79"/>
      <c r="AI63" s="93"/>
      <c r="AJ63" s="79"/>
      <c r="AK63" s="94"/>
      <c r="AL63" s="75"/>
      <c r="AM63" s="75"/>
      <c r="AN63" s="101"/>
      <c r="AO63" s="102"/>
      <c r="AP63" s="76"/>
      <c r="AQ63" s="57" t="s">
        <v>1397</v>
      </c>
      <c r="AR63" s="62" t="s">
        <v>1846</v>
      </c>
      <c r="AS63" s="62" t="s">
        <v>1847</v>
      </c>
      <c r="AT63" s="52" t="s">
        <v>1848</v>
      </c>
      <c r="AU63" s="53"/>
    </row>
    <row r="64" spans="1:47" ht="24.6" customHeight="1" x14ac:dyDescent="0.25">
      <c r="A64" s="46">
        <v>62</v>
      </c>
      <c r="B64" s="66" t="s">
        <v>1849</v>
      </c>
      <c r="C64" s="48" t="s">
        <v>980</v>
      </c>
      <c r="D64" s="71" t="s">
        <v>1733</v>
      </c>
      <c r="E64" s="50" t="s">
        <v>1423</v>
      </c>
      <c r="F64" s="51" t="s">
        <v>1850</v>
      </c>
      <c r="G64" s="68" t="s">
        <v>1851</v>
      </c>
      <c r="H64" s="52" t="s">
        <v>1852</v>
      </c>
      <c r="I64" s="53" t="s">
        <v>17</v>
      </c>
      <c r="J64" s="69">
        <v>2626500</v>
      </c>
      <c r="K64" s="69">
        <v>28891500</v>
      </c>
      <c r="L64" s="82">
        <v>44942</v>
      </c>
      <c r="M64" s="85">
        <v>45275</v>
      </c>
      <c r="N64" s="68">
        <v>334</v>
      </c>
      <c r="O64" s="57" t="s">
        <v>1511</v>
      </c>
      <c r="P64" s="68">
        <v>11</v>
      </c>
      <c r="Q64" s="58">
        <f t="shared" si="0"/>
        <v>44931</v>
      </c>
      <c r="R64" s="59">
        <f t="shared" si="1"/>
        <v>1275410620</v>
      </c>
      <c r="S64" s="68" t="s">
        <v>1853</v>
      </c>
      <c r="T64" s="69">
        <v>28891500</v>
      </c>
      <c r="U64" s="57" t="s">
        <v>1014</v>
      </c>
      <c r="V64" s="92" t="s">
        <v>1512</v>
      </c>
      <c r="W64" s="79"/>
      <c r="X64" s="79"/>
      <c r="Y64" s="79"/>
      <c r="Z64" s="79"/>
      <c r="AA64" s="79"/>
      <c r="AB64" s="79"/>
      <c r="AC64" s="79"/>
      <c r="AD64" s="60"/>
      <c r="AE64" s="79"/>
      <c r="AF64" s="79"/>
      <c r="AG64" s="79"/>
      <c r="AH64" s="79"/>
      <c r="AI64" s="93"/>
      <c r="AJ64" s="79"/>
      <c r="AK64" s="94"/>
      <c r="AL64" s="75"/>
      <c r="AM64" s="75"/>
      <c r="AN64" s="101"/>
      <c r="AO64" s="102"/>
      <c r="AP64" s="76"/>
      <c r="AQ64" s="57" t="s">
        <v>1397</v>
      </c>
      <c r="AR64" s="62" t="s">
        <v>1830</v>
      </c>
      <c r="AS64" s="62" t="s">
        <v>1854</v>
      </c>
      <c r="AT64" s="52" t="s">
        <v>1855</v>
      </c>
      <c r="AU64" s="53"/>
    </row>
    <row r="65" spans="1:47" ht="24.6" customHeight="1" x14ac:dyDescent="0.25">
      <c r="A65" s="46">
        <v>63</v>
      </c>
      <c r="B65" s="66" t="s">
        <v>1856</v>
      </c>
      <c r="C65" s="48" t="s">
        <v>980</v>
      </c>
      <c r="D65" s="71" t="s">
        <v>1733</v>
      </c>
      <c r="E65" s="50" t="s">
        <v>1423</v>
      </c>
      <c r="F65" s="83" t="s">
        <v>1857</v>
      </c>
      <c r="G65" s="68" t="s">
        <v>1858</v>
      </c>
      <c r="H65" s="52" t="s">
        <v>1859</v>
      </c>
      <c r="I65" s="53" t="s">
        <v>17</v>
      </c>
      <c r="J65" s="69">
        <v>3151800</v>
      </c>
      <c r="K65" s="69">
        <v>34669800</v>
      </c>
      <c r="L65" s="82">
        <v>44942</v>
      </c>
      <c r="M65" s="85">
        <v>45275</v>
      </c>
      <c r="N65" s="68">
        <v>334</v>
      </c>
      <c r="O65" s="57" t="s">
        <v>1511</v>
      </c>
      <c r="P65" s="68">
        <v>11</v>
      </c>
      <c r="Q65" s="58">
        <f t="shared" si="0"/>
        <v>44931</v>
      </c>
      <c r="R65" s="59">
        <f t="shared" si="1"/>
        <v>1275410620</v>
      </c>
      <c r="S65" s="68" t="s">
        <v>1860</v>
      </c>
      <c r="T65" s="69">
        <v>34669800</v>
      </c>
      <c r="U65" s="57" t="s">
        <v>1014</v>
      </c>
      <c r="V65" s="92" t="s">
        <v>1512</v>
      </c>
      <c r="W65" s="97"/>
      <c r="X65" s="98"/>
      <c r="Y65" s="97"/>
      <c r="Z65" s="99"/>
      <c r="AA65" s="79"/>
      <c r="AB65" s="79"/>
      <c r="AC65" s="79"/>
      <c r="AD65" s="99"/>
      <c r="AE65" s="79"/>
      <c r="AF65" s="79"/>
      <c r="AG65" s="89"/>
      <c r="AH65" s="79"/>
      <c r="AI65" s="93"/>
      <c r="AJ65" s="79"/>
      <c r="AK65" s="94"/>
      <c r="AL65" s="75"/>
      <c r="AM65" s="75"/>
      <c r="AN65" s="101"/>
      <c r="AO65" s="102"/>
      <c r="AP65" s="76"/>
      <c r="AQ65" s="57" t="s">
        <v>1397</v>
      </c>
      <c r="AR65" s="62" t="s">
        <v>1861</v>
      </c>
      <c r="AS65" s="62" t="s">
        <v>1854</v>
      </c>
      <c r="AT65" s="52" t="s">
        <v>1862</v>
      </c>
      <c r="AU65" s="53"/>
    </row>
    <row r="66" spans="1:47" ht="24.6" customHeight="1" x14ac:dyDescent="0.25">
      <c r="A66" s="46">
        <v>64</v>
      </c>
      <c r="B66" s="66" t="s">
        <v>1863</v>
      </c>
      <c r="C66" s="48" t="s">
        <v>980</v>
      </c>
      <c r="D66" s="71" t="s">
        <v>1733</v>
      </c>
      <c r="E66" s="50" t="s">
        <v>1389</v>
      </c>
      <c r="F66" s="51" t="s">
        <v>1864</v>
      </c>
      <c r="G66" s="68" t="s">
        <v>1865</v>
      </c>
      <c r="H66" s="52" t="s">
        <v>1866</v>
      </c>
      <c r="I66" s="53" t="s">
        <v>1393</v>
      </c>
      <c r="J66" s="69">
        <v>4635000</v>
      </c>
      <c r="K66" s="69">
        <v>6489000</v>
      </c>
      <c r="L66" s="82">
        <v>44942</v>
      </c>
      <c r="M66" s="85">
        <v>44984</v>
      </c>
      <c r="N66" s="73">
        <f>+M66-L66</f>
        <v>42</v>
      </c>
      <c r="O66" s="57" t="s">
        <v>1394</v>
      </c>
      <c r="P66" s="68">
        <v>2</v>
      </c>
      <c r="Q66" s="58">
        <f t="shared" si="0"/>
        <v>44930</v>
      </c>
      <c r="R66" s="59">
        <f t="shared" si="1"/>
        <v>1739392150</v>
      </c>
      <c r="S66" s="68" t="s">
        <v>1867</v>
      </c>
      <c r="T66" s="69">
        <v>18540000</v>
      </c>
      <c r="U66" s="57" t="s">
        <v>1396</v>
      </c>
      <c r="V66" s="92" t="s">
        <v>1003</v>
      </c>
      <c r="W66" s="79"/>
      <c r="X66" s="79"/>
      <c r="Y66" s="79"/>
      <c r="Z66" s="79"/>
      <c r="AA66" s="79"/>
      <c r="AB66" s="79"/>
      <c r="AC66" s="79"/>
      <c r="AD66" s="60"/>
      <c r="AE66" s="79"/>
      <c r="AF66" s="79"/>
      <c r="AG66" s="79"/>
      <c r="AH66" s="79"/>
      <c r="AI66" s="93"/>
      <c r="AJ66" s="79"/>
      <c r="AK66" s="94"/>
      <c r="AL66" s="75"/>
      <c r="AM66" s="75"/>
      <c r="AN66" s="101"/>
      <c r="AO66" s="102"/>
      <c r="AP66" s="76"/>
      <c r="AQ66" s="57" t="s">
        <v>1397</v>
      </c>
      <c r="AR66" s="62" t="s">
        <v>1868</v>
      </c>
      <c r="AS66" s="62" t="s">
        <v>1869</v>
      </c>
      <c r="AT66" s="52" t="s">
        <v>1870</v>
      </c>
      <c r="AU66" s="53" t="s">
        <v>1439</v>
      </c>
    </row>
    <row r="67" spans="1:47" ht="24.6" customHeight="1" x14ac:dyDescent="0.25">
      <c r="A67" s="103">
        <v>65</v>
      </c>
      <c r="B67" s="66" t="s">
        <v>1871</v>
      </c>
      <c r="C67" s="48" t="s">
        <v>980</v>
      </c>
      <c r="D67" s="67" t="s">
        <v>1733</v>
      </c>
      <c r="E67" s="50" t="s">
        <v>1423</v>
      </c>
      <c r="F67" s="83" t="s">
        <v>1872</v>
      </c>
      <c r="G67" s="68" t="s">
        <v>1873</v>
      </c>
      <c r="H67" s="52" t="s">
        <v>1859</v>
      </c>
      <c r="I67" s="53" t="s">
        <v>17</v>
      </c>
      <c r="J67" s="69">
        <v>3151800</v>
      </c>
      <c r="K67" s="69">
        <v>34669800</v>
      </c>
      <c r="L67" s="82">
        <v>44942</v>
      </c>
      <c r="M67" s="85">
        <v>45275</v>
      </c>
      <c r="N67" s="68">
        <v>334</v>
      </c>
      <c r="O67" s="57" t="s">
        <v>1511</v>
      </c>
      <c r="P67" s="68">
        <v>11</v>
      </c>
      <c r="Q67" s="58">
        <f t="shared" si="0"/>
        <v>44931</v>
      </c>
      <c r="R67" s="59">
        <f t="shared" si="1"/>
        <v>1275410620</v>
      </c>
      <c r="S67" s="68" t="s">
        <v>1874</v>
      </c>
      <c r="T67" s="69">
        <v>34669800</v>
      </c>
      <c r="U67" s="57" t="s">
        <v>1014</v>
      </c>
      <c r="V67" s="92" t="s">
        <v>1512</v>
      </c>
      <c r="W67" s="97"/>
      <c r="X67" s="98"/>
      <c r="Y67" s="97"/>
      <c r="Z67" s="99"/>
      <c r="AA67" s="79"/>
      <c r="AB67" s="79"/>
      <c r="AC67" s="79"/>
      <c r="AD67" s="99"/>
      <c r="AE67" s="79"/>
      <c r="AF67" s="79"/>
      <c r="AG67" s="89"/>
      <c r="AH67" s="79"/>
      <c r="AI67" s="93"/>
      <c r="AJ67" s="79"/>
      <c r="AK67" s="94"/>
      <c r="AL67" s="75"/>
      <c r="AM67" s="75"/>
      <c r="AN67" s="101"/>
      <c r="AO67" s="102"/>
      <c r="AP67" s="76"/>
      <c r="AQ67" s="57" t="s">
        <v>1397</v>
      </c>
      <c r="AR67" s="62" t="s">
        <v>1875</v>
      </c>
      <c r="AS67" s="62" t="s">
        <v>1854</v>
      </c>
      <c r="AT67" s="52" t="s">
        <v>1876</v>
      </c>
      <c r="AU67" s="53"/>
    </row>
    <row r="68" spans="1:47" ht="24.6" customHeight="1" x14ac:dyDescent="0.25">
      <c r="A68" s="46">
        <v>66</v>
      </c>
      <c r="B68" s="66" t="s">
        <v>1877</v>
      </c>
      <c r="C68" s="48" t="s">
        <v>980</v>
      </c>
      <c r="D68" s="71" t="s">
        <v>1878</v>
      </c>
      <c r="E68" s="50" t="s">
        <v>1389</v>
      </c>
      <c r="F68" s="51" t="s">
        <v>401</v>
      </c>
      <c r="G68" s="68" t="s">
        <v>1879</v>
      </c>
      <c r="H68" s="52" t="s">
        <v>1880</v>
      </c>
      <c r="I68" s="53" t="s">
        <v>1393</v>
      </c>
      <c r="J68" s="69">
        <v>4202400</v>
      </c>
      <c r="K68" s="69">
        <v>46226400</v>
      </c>
      <c r="L68" s="82">
        <v>44943</v>
      </c>
      <c r="M68" s="85">
        <v>45276</v>
      </c>
      <c r="N68" s="68">
        <v>334</v>
      </c>
      <c r="O68" s="57" t="s">
        <v>1394</v>
      </c>
      <c r="P68" s="68">
        <v>9</v>
      </c>
      <c r="Q68" s="58">
        <f t="shared" ref="Q68:Q131" si="2">+VLOOKUP(P68,$AX$3:$AZ$16,2,FALSE)</f>
        <v>44931</v>
      </c>
      <c r="R68" s="59">
        <f t="shared" ref="R68:R131" si="3">+VLOOKUP(P68,$AX$3:$AZ$16,3,FALSE)</f>
        <v>535597200</v>
      </c>
      <c r="S68" s="68" t="s">
        <v>1881</v>
      </c>
      <c r="T68" s="69">
        <v>46226400</v>
      </c>
      <c r="U68" s="57" t="s">
        <v>1412</v>
      </c>
      <c r="V68" s="92" t="s">
        <v>1055</v>
      </c>
      <c r="W68" s="79"/>
      <c r="X68" s="79"/>
      <c r="Y68" s="79"/>
      <c r="Z68" s="79"/>
      <c r="AA68" s="79"/>
      <c r="AB68" s="79"/>
      <c r="AC68" s="79"/>
      <c r="AD68" s="60"/>
      <c r="AE68" s="79"/>
      <c r="AF68" s="79"/>
      <c r="AG68" s="79"/>
      <c r="AH68" s="79"/>
      <c r="AI68" s="93"/>
      <c r="AJ68" s="79"/>
      <c r="AK68" s="94"/>
      <c r="AL68" s="75"/>
      <c r="AM68" s="75"/>
      <c r="AN68" s="101"/>
      <c r="AO68" s="102"/>
      <c r="AP68" s="76"/>
      <c r="AQ68" s="57" t="s">
        <v>1397</v>
      </c>
      <c r="AR68" s="62" t="s">
        <v>1882</v>
      </c>
      <c r="AS68" s="62" t="s">
        <v>1883</v>
      </c>
      <c r="AT68" s="52" t="s">
        <v>1884</v>
      </c>
      <c r="AU68" s="53"/>
    </row>
    <row r="69" spans="1:47" ht="24.6" customHeight="1" x14ac:dyDescent="0.25">
      <c r="A69" s="46">
        <v>67</v>
      </c>
      <c r="B69" s="66" t="s">
        <v>1885</v>
      </c>
      <c r="C69" s="48" t="s">
        <v>980</v>
      </c>
      <c r="D69" s="71" t="s">
        <v>1878</v>
      </c>
      <c r="E69" s="50" t="s">
        <v>1423</v>
      </c>
      <c r="F69" s="83" t="s">
        <v>701</v>
      </c>
      <c r="G69" s="68" t="s">
        <v>1886</v>
      </c>
      <c r="H69" s="52" t="s">
        <v>1887</v>
      </c>
      <c r="I69" s="53" t="s">
        <v>1393</v>
      </c>
      <c r="J69" s="104">
        <v>3000000</v>
      </c>
      <c r="K69" s="69">
        <v>33000000</v>
      </c>
      <c r="L69" s="82">
        <v>44943</v>
      </c>
      <c r="M69" s="85">
        <v>45276</v>
      </c>
      <c r="N69" s="68">
        <v>334</v>
      </c>
      <c r="O69" s="57" t="s">
        <v>1394</v>
      </c>
      <c r="P69" s="68">
        <v>9</v>
      </c>
      <c r="Q69" s="58">
        <f t="shared" si="2"/>
        <v>44931</v>
      </c>
      <c r="R69" s="59">
        <f t="shared" si="3"/>
        <v>535597200</v>
      </c>
      <c r="S69" s="68" t="s">
        <v>1888</v>
      </c>
      <c r="T69" s="69">
        <v>33000000</v>
      </c>
      <c r="U69" s="57" t="s">
        <v>1412</v>
      </c>
      <c r="V69" s="92" t="s">
        <v>1055</v>
      </c>
      <c r="W69" s="97"/>
      <c r="X69" s="98"/>
      <c r="Y69" s="97"/>
      <c r="Z69" s="99"/>
      <c r="AA69" s="79"/>
      <c r="AB69" s="79"/>
      <c r="AC69" s="79"/>
      <c r="AD69" s="99"/>
      <c r="AE69" s="79"/>
      <c r="AF69" s="79"/>
      <c r="AG69" s="89"/>
      <c r="AH69" s="79"/>
      <c r="AI69" s="93"/>
      <c r="AJ69" s="79"/>
      <c r="AK69" s="94"/>
      <c r="AL69" s="75"/>
      <c r="AM69" s="75"/>
      <c r="AN69" s="101"/>
      <c r="AO69" s="102"/>
      <c r="AP69" s="76"/>
      <c r="AQ69" s="57" t="s">
        <v>1397</v>
      </c>
      <c r="AR69" s="62" t="s">
        <v>1889</v>
      </c>
      <c r="AS69" s="62" t="s">
        <v>1890</v>
      </c>
      <c r="AT69" s="52" t="s">
        <v>1891</v>
      </c>
      <c r="AU69" s="53"/>
    </row>
    <row r="70" spans="1:47" ht="24.6" customHeight="1" x14ac:dyDescent="0.25">
      <c r="A70" s="46">
        <v>68</v>
      </c>
      <c r="B70" s="66" t="s">
        <v>1892</v>
      </c>
      <c r="C70" s="48" t="s">
        <v>980</v>
      </c>
      <c r="D70" s="71" t="s">
        <v>1878</v>
      </c>
      <c r="E70" s="50" t="s">
        <v>1389</v>
      </c>
      <c r="F70" s="83" t="s">
        <v>1893</v>
      </c>
      <c r="G70" s="68" t="s">
        <v>1894</v>
      </c>
      <c r="H70" s="52" t="s">
        <v>1895</v>
      </c>
      <c r="I70" s="53" t="s">
        <v>1528</v>
      </c>
      <c r="J70" s="104">
        <v>3302592</v>
      </c>
      <c r="K70" s="69">
        <v>33025920</v>
      </c>
      <c r="L70" s="82">
        <v>44943</v>
      </c>
      <c r="M70" s="85">
        <v>45246</v>
      </c>
      <c r="N70" s="68">
        <v>304</v>
      </c>
      <c r="O70" s="57" t="s">
        <v>1529</v>
      </c>
      <c r="P70" s="68">
        <v>7</v>
      </c>
      <c r="Q70" s="58">
        <f t="shared" si="2"/>
        <v>44931</v>
      </c>
      <c r="R70" s="59">
        <f t="shared" si="3"/>
        <v>1159135180</v>
      </c>
      <c r="S70" s="68" t="s">
        <v>1896</v>
      </c>
      <c r="T70" s="69">
        <v>33025920</v>
      </c>
      <c r="U70" s="57" t="s">
        <v>1673</v>
      </c>
      <c r="V70" s="92" t="s">
        <v>1055</v>
      </c>
      <c r="W70" s="97"/>
      <c r="X70" s="98"/>
      <c r="Y70" s="97"/>
      <c r="Z70" s="99"/>
      <c r="AA70" s="79"/>
      <c r="AB70" s="79"/>
      <c r="AC70" s="79"/>
      <c r="AD70" s="99"/>
      <c r="AE70" s="79"/>
      <c r="AF70" s="79"/>
      <c r="AG70" s="89"/>
      <c r="AH70" s="79"/>
      <c r="AI70" s="93"/>
      <c r="AJ70" s="79"/>
      <c r="AK70" s="94"/>
      <c r="AL70" s="75"/>
      <c r="AM70" s="75"/>
      <c r="AN70" s="101"/>
      <c r="AO70" s="102"/>
      <c r="AP70" s="76"/>
      <c r="AQ70" s="57" t="s">
        <v>1397</v>
      </c>
      <c r="AR70" s="62" t="s">
        <v>1897</v>
      </c>
      <c r="AS70" s="62" t="s">
        <v>1898</v>
      </c>
      <c r="AT70" s="52" t="s">
        <v>1899</v>
      </c>
      <c r="AU70" s="53"/>
    </row>
    <row r="71" spans="1:47" ht="24.6" customHeight="1" x14ac:dyDescent="0.25">
      <c r="A71" s="46">
        <v>69</v>
      </c>
      <c r="B71" s="66" t="s">
        <v>1900</v>
      </c>
      <c r="C71" s="48" t="s">
        <v>980</v>
      </c>
      <c r="D71" s="71" t="s">
        <v>1878</v>
      </c>
      <c r="E71" s="50" t="s">
        <v>1423</v>
      </c>
      <c r="F71" s="83" t="s">
        <v>1901</v>
      </c>
      <c r="G71" s="68" t="s">
        <v>1902</v>
      </c>
      <c r="H71" s="52" t="s">
        <v>1903</v>
      </c>
      <c r="I71" s="53" t="s">
        <v>1495</v>
      </c>
      <c r="J71" s="104">
        <v>2987000</v>
      </c>
      <c r="K71" s="69">
        <v>29870000</v>
      </c>
      <c r="L71" s="82">
        <v>44943</v>
      </c>
      <c r="M71" s="85">
        <v>45246</v>
      </c>
      <c r="N71" s="68">
        <v>304</v>
      </c>
      <c r="O71" s="57" t="s">
        <v>1496</v>
      </c>
      <c r="P71" s="68">
        <v>12</v>
      </c>
      <c r="Q71" s="58">
        <f t="shared" si="2"/>
        <v>44931</v>
      </c>
      <c r="R71" s="59">
        <f t="shared" si="3"/>
        <v>1505871844</v>
      </c>
      <c r="S71" s="68" t="s">
        <v>1904</v>
      </c>
      <c r="T71" s="69">
        <v>29870000</v>
      </c>
      <c r="U71" s="57" t="s">
        <v>123</v>
      </c>
      <c r="V71" s="92" t="s">
        <v>1055</v>
      </c>
      <c r="W71" s="97"/>
      <c r="X71" s="98"/>
      <c r="Y71" s="97"/>
      <c r="Z71" s="99"/>
      <c r="AA71" s="79"/>
      <c r="AB71" s="79"/>
      <c r="AC71" s="79"/>
      <c r="AD71" s="99"/>
      <c r="AE71" s="79"/>
      <c r="AF71" s="79"/>
      <c r="AG71" s="89"/>
      <c r="AH71" s="79"/>
      <c r="AI71" s="93"/>
      <c r="AJ71" s="79"/>
      <c r="AK71" s="94"/>
      <c r="AL71" s="75"/>
      <c r="AM71" s="75"/>
      <c r="AN71" s="101"/>
      <c r="AO71" s="102"/>
      <c r="AP71" s="76"/>
      <c r="AQ71" s="57" t="s">
        <v>1397</v>
      </c>
      <c r="AR71" s="62" t="s">
        <v>1905</v>
      </c>
      <c r="AS71" s="62" t="s">
        <v>1906</v>
      </c>
      <c r="AT71" s="52" t="s">
        <v>1907</v>
      </c>
      <c r="AU71" s="53"/>
    </row>
    <row r="72" spans="1:47" ht="24.6" customHeight="1" x14ac:dyDescent="0.25">
      <c r="A72" s="46">
        <v>70</v>
      </c>
      <c r="B72" s="66" t="s">
        <v>1908</v>
      </c>
      <c r="C72" s="48" t="s">
        <v>980</v>
      </c>
      <c r="D72" s="71" t="s">
        <v>1878</v>
      </c>
      <c r="E72" s="50" t="s">
        <v>1423</v>
      </c>
      <c r="F72" s="51" t="s">
        <v>934</v>
      </c>
      <c r="G72" s="68" t="s">
        <v>933</v>
      </c>
      <c r="H72" s="52" t="s">
        <v>1909</v>
      </c>
      <c r="I72" s="53" t="s">
        <v>1528</v>
      </c>
      <c r="J72" s="69">
        <v>3000000</v>
      </c>
      <c r="K72" s="69">
        <v>30000000</v>
      </c>
      <c r="L72" s="82">
        <v>44943</v>
      </c>
      <c r="M72" s="85">
        <v>45246</v>
      </c>
      <c r="N72" s="68">
        <v>304</v>
      </c>
      <c r="O72" s="57" t="s">
        <v>1529</v>
      </c>
      <c r="P72" s="68">
        <v>6</v>
      </c>
      <c r="Q72" s="58">
        <f t="shared" si="2"/>
        <v>44931</v>
      </c>
      <c r="R72" s="59">
        <f t="shared" si="3"/>
        <v>168462900</v>
      </c>
      <c r="S72" s="68" t="s">
        <v>1910</v>
      </c>
      <c r="T72" s="69">
        <v>30000000</v>
      </c>
      <c r="U72" s="57" t="s">
        <v>1570</v>
      </c>
      <c r="V72" s="92" t="s">
        <v>1055</v>
      </c>
      <c r="W72" s="97"/>
      <c r="X72" s="98"/>
      <c r="Y72" s="97"/>
      <c r="Z72" s="99"/>
      <c r="AA72" s="79"/>
      <c r="AB72" s="79"/>
      <c r="AC72" s="79"/>
      <c r="AD72" s="99"/>
      <c r="AE72" s="79"/>
      <c r="AF72" s="79"/>
      <c r="AG72" s="89"/>
      <c r="AH72" s="75"/>
      <c r="AI72" s="93"/>
      <c r="AJ72" s="75"/>
      <c r="AK72" s="100"/>
      <c r="AL72" s="75"/>
      <c r="AM72" s="75"/>
      <c r="AN72" s="101"/>
      <c r="AO72" s="102"/>
      <c r="AP72" s="76"/>
      <c r="AQ72" s="57" t="s">
        <v>1397</v>
      </c>
      <c r="AR72" s="62" t="s">
        <v>1911</v>
      </c>
      <c r="AS72" s="62" t="s">
        <v>1912</v>
      </c>
      <c r="AT72" s="52" t="s">
        <v>1913</v>
      </c>
      <c r="AU72" s="53"/>
    </row>
    <row r="73" spans="1:47" ht="24.6" customHeight="1" x14ac:dyDescent="0.25">
      <c r="A73" s="46">
        <v>71</v>
      </c>
      <c r="B73" s="66" t="s">
        <v>1914</v>
      </c>
      <c r="C73" s="48" t="s">
        <v>980</v>
      </c>
      <c r="D73" s="71" t="s">
        <v>1878</v>
      </c>
      <c r="E73" s="50" t="s">
        <v>1423</v>
      </c>
      <c r="F73" s="51" t="s">
        <v>1915</v>
      </c>
      <c r="G73" s="68" t="s">
        <v>1916</v>
      </c>
      <c r="H73" s="52" t="s">
        <v>1917</v>
      </c>
      <c r="I73" s="53" t="s">
        <v>1393</v>
      </c>
      <c r="J73" s="69">
        <v>2884000</v>
      </c>
      <c r="K73" s="69">
        <v>31724000</v>
      </c>
      <c r="L73" s="82">
        <v>44943</v>
      </c>
      <c r="M73" s="85">
        <v>45276</v>
      </c>
      <c r="N73" s="68">
        <v>334</v>
      </c>
      <c r="O73" s="57" t="s">
        <v>1394</v>
      </c>
      <c r="P73" s="68">
        <v>9</v>
      </c>
      <c r="Q73" s="58">
        <f t="shared" si="2"/>
        <v>44931</v>
      </c>
      <c r="R73" s="59">
        <f t="shared" si="3"/>
        <v>535597200</v>
      </c>
      <c r="S73" s="68" t="s">
        <v>1918</v>
      </c>
      <c r="T73" s="69">
        <v>31724000</v>
      </c>
      <c r="U73" s="57" t="s">
        <v>1412</v>
      </c>
      <c r="V73" s="92" t="s">
        <v>1055</v>
      </c>
      <c r="W73" s="97"/>
      <c r="X73" s="98"/>
      <c r="Y73" s="97"/>
      <c r="Z73" s="99"/>
      <c r="AA73" s="79"/>
      <c r="AB73" s="79"/>
      <c r="AC73" s="79"/>
      <c r="AD73" s="99"/>
      <c r="AE73" s="79"/>
      <c r="AF73" s="79"/>
      <c r="AG73" s="89"/>
      <c r="AH73" s="75"/>
      <c r="AI73" s="93"/>
      <c r="AJ73" s="75"/>
      <c r="AK73" s="100"/>
      <c r="AL73" s="75"/>
      <c r="AM73" s="75"/>
      <c r="AN73" s="101"/>
      <c r="AO73" s="102"/>
      <c r="AP73" s="76"/>
      <c r="AQ73" s="57" t="s">
        <v>1397</v>
      </c>
      <c r="AR73" s="62" t="s">
        <v>1919</v>
      </c>
      <c r="AS73" s="62" t="s">
        <v>1920</v>
      </c>
      <c r="AT73" s="52" t="s">
        <v>1921</v>
      </c>
      <c r="AU73" s="53"/>
    </row>
    <row r="74" spans="1:47" ht="24.6" customHeight="1" x14ac:dyDescent="0.25">
      <c r="A74" s="46">
        <v>72</v>
      </c>
      <c r="B74" s="66" t="s">
        <v>1922</v>
      </c>
      <c r="C74" s="48" t="s">
        <v>980</v>
      </c>
      <c r="D74" s="71" t="s">
        <v>1878</v>
      </c>
      <c r="E74" s="50" t="s">
        <v>1389</v>
      </c>
      <c r="F74" s="51" t="s">
        <v>1923</v>
      </c>
      <c r="G74" s="68" t="s">
        <v>1924</v>
      </c>
      <c r="H74" s="52" t="s">
        <v>1895</v>
      </c>
      <c r="I74" s="53" t="s">
        <v>1528</v>
      </c>
      <c r="J74" s="69">
        <v>3302592</v>
      </c>
      <c r="K74" s="69">
        <v>33025920</v>
      </c>
      <c r="L74" s="82">
        <v>44943</v>
      </c>
      <c r="M74" s="85">
        <v>45246</v>
      </c>
      <c r="N74" s="68">
        <v>304</v>
      </c>
      <c r="O74" s="57" t="s">
        <v>1529</v>
      </c>
      <c r="P74" s="68">
        <v>7</v>
      </c>
      <c r="Q74" s="58">
        <f t="shared" si="2"/>
        <v>44931</v>
      </c>
      <c r="R74" s="59">
        <f t="shared" si="3"/>
        <v>1159135180</v>
      </c>
      <c r="S74" s="68" t="s">
        <v>1925</v>
      </c>
      <c r="T74" s="69">
        <v>33025920</v>
      </c>
      <c r="U74" s="57" t="s">
        <v>1673</v>
      </c>
      <c r="V74" s="92" t="s">
        <v>1055</v>
      </c>
      <c r="W74" s="97"/>
      <c r="X74" s="98"/>
      <c r="Y74" s="97"/>
      <c r="Z74" s="99"/>
      <c r="AA74" s="79"/>
      <c r="AB74" s="79"/>
      <c r="AC74" s="79"/>
      <c r="AD74" s="99"/>
      <c r="AE74" s="79"/>
      <c r="AF74" s="79"/>
      <c r="AG74" s="89"/>
      <c r="AH74" s="75"/>
      <c r="AI74" s="93"/>
      <c r="AJ74" s="75"/>
      <c r="AK74" s="100"/>
      <c r="AL74" s="75"/>
      <c r="AM74" s="75"/>
      <c r="AN74" s="101"/>
      <c r="AO74" s="102"/>
      <c r="AP74" s="76"/>
      <c r="AQ74" s="57" t="s">
        <v>1397</v>
      </c>
      <c r="AR74" s="62" t="s">
        <v>1926</v>
      </c>
      <c r="AS74" s="62" t="s">
        <v>1927</v>
      </c>
      <c r="AT74" s="52" t="s">
        <v>1928</v>
      </c>
      <c r="AU74" s="53"/>
    </row>
    <row r="75" spans="1:47" ht="28.35" customHeight="1" x14ac:dyDescent="0.25">
      <c r="A75" s="46">
        <v>73</v>
      </c>
      <c r="B75" s="66" t="s">
        <v>1929</v>
      </c>
      <c r="C75" s="48" t="s">
        <v>980</v>
      </c>
      <c r="D75" s="71" t="s">
        <v>1878</v>
      </c>
      <c r="E75" s="50" t="s">
        <v>1423</v>
      </c>
      <c r="F75" s="51" t="s">
        <v>504</v>
      </c>
      <c r="G75" s="68" t="s">
        <v>1930</v>
      </c>
      <c r="H75" s="52" t="s">
        <v>1649</v>
      </c>
      <c r="I75" s="53" t="s">
        <v>1528</v>
      </c>
      <c r="J75" s="69">
        <v>2291173</v>
      </c>
      <c r="K75" s="69">
        <v>22911730</v>
      </c>
      <c r="L75" s="82">
        <v>44943</v>
      </c>
      <c r="M75" s="85">
        <v>45246</v>
      </c>
      <c r="N75" s="68">
        <v>304</v>
      </c>
      <c r="O75" s="57" t="s">
        <v>1529</v>
      </c>
      <c r="P75" s="68">
        <v>4</v>
      </c>
      <c r="Q75" s="58">
        <f t="shared" si="2"/>
        <v>44931</v>
      </c>
      <c r="R75" s="59">
        <f t="shared" si="3"/>
        <v>283734100</v>
      </c>
      <c r="S75" s="68" t="s">
        <v>1931</v>
      </c>
      <c r="T75" s="69">
        <v>22911730</v>
      </c>
      <c r="U75" s="57" t="s">
        <v>1530</v>
      </c>
      <c r="V75" s="92" t="s">
        <v>1055</v>
      </c>
      <c r="W75" s="97"/>
      <c r="X75" s="98"/>
      <c r="Y75" s="97"/>
      <c r="Z75" s="99"/>
      <c r="AA75" s="79"/>
      <c r="AB75" s="79"/>
      <c r="AC75" s="79"/>
      <c r="AD75" s="99"/>
      <c r="AE75" s="79"/>
      <c r="AF75" s="79"/>
      <c r="AG75" s="89"/>
      <c r="AH75" s="75"/>
      <c r="AI75" s="93"/>
      <c r="AJ75" s="75"/>
      <c r="AK75" s="100"/>
      <c r="AL75" s="75"/>
      <c r="AM75" s="75"/>
      <c r="AN75" s="101"/>
      <c r="AO75" s="102"/>
      <c r="AP75" s="76"/>
      <c r="AQ75" s="57" t="s">
        <v>1397</v>
      </c>
      <c r="AR75" s="62" t="s">
        <v>1932</v>
      </c>
      <c r="AS75" s="62" t="s">
        <v>1933</v>
      </c>
      <c r="AT75" s="52" t="s">
        <v>1934</v>
      </c>
      <c r="AU75" s="53"/>
    </row>
    <row r="76" spans="1:47" ht="28.35" customHeight="1" x14ac:dyDescent="0.25">
      <c r="A76" s="46">
        <v>74</v>
      </c>
      <c r="B76" s="66" t="s">
        <v>1935</v>
      </c>
      <c r="C76" s="48" t="s">
        <v>980</v>
      </c>
      <c r="D76" s="71" t="s">
        <v>1878</v>
      </c>
      <c r="E76" s="50" t="s">
        <v>1423</v>
      </c>
      <c r="F76" s="51" t="s">
        <v>1936</v>
      </c>
      <c r="G76" s="68" t="s">
        <v>1937</v>
      </c>
      <c r="H76" s="52" t="s">
        <v>1938</v>
      </c>
      <c r="I76" s="53" t="s">
        <v>1495</v>
      </c>
      <c r="J76" s="69">
        <v>2770432</v>
      </c>
      <c r="K76" s="69">
        <v>27704320</v>
      </c>
      <c r="L76" s="82">
        <v>44943</v>
      </c>
      <c r="M76" s="85">
        <v>45246</v>
      </c>
      <c r="N76" s="68">
        <v>304</v>
      </c>
      <c r="O76" s="57" t="s">
        <v>1496</v>
      </c>
      <c r="P76" s="68">
        <v>14</v>
      </c>
      <c r="Q76" s="58">
        <f t="shared" si="2"/>
        <v>44931</v>
      </c>
      <c r="R76" s="59">
        <f t="shared" si="3"/>
        <v>630727269</v>
      </c>
      <c r="S76" s="68" t="s">
        <v>1939</v>
      </c>
      <c r="T76" s="69">
        <v>27704320</v>
      </c>
      <c r="U76" s="57" t="s">
        <v>28</v>
      </c>
      <c r="V76" s="105" t="s">
        <v>1055</v>
      </c>
      <c r="W76" s="97"/>
      <c r="X76" s="98"/>
      <c r="Y76" s="97"/>
      <c r="Z76" s="99"/>
      <c r="AA76" s="79"/>
      <c r="AB76" s="79"/>
      <c r="AC76" s="79"/>
      <c r="AD76" s="99"/>
      <c r="AE76" s="79"/>
      <c r="AF76" s="79"/>
      <c r="AG76" s="89"/>
      <c r="AH76" s="75"/>
      <c r="AI76" s="93"/>
      <c r="AJ76" s="75"/>
      <c r="AK76" s="100"/>
      <c r="AL76" s="75"/>
      <c r="AM76" s="75"/>
      <c r="AN76" s="101"/>
      <c r="AO76" s="102"/>
      <c r="AP76" s="76"/>
      <c r="AQ76" s="57" t="s">
        <v>1397</v>
      </c>
      <c r="AR76" s="62" t="s">
        <v>1940</v>
      </c>
      <c r="AS76" s="62" t="s">
        <v>1941</v>
      </c>
      <c r="AT76" s="52" t="s">
        <v>1942</v>
      </c>
      <c r="AU76" s="53"/>
    </row>
    <row r="77" spans="1:47" ht="28.35" customHeight="1" x14ac:dyDescent="0.25">
      <c r="A77" s="46">
        <v>74</v>
      </c>
      <c r="B77" s="66" t="s">
        <v>1943</v>
      </c>
      <c r="C77" s="48" t="s">
        <v>980</v>
      </c>
      <c r="D77" s="71" t="s">
        <v>1878</v>
      </c>
      <c r="E77" s="50" t="s">
        <v>1423</v>
      </c>
      <c r="F77" s="51" t="s">
        <v>1944</v>
      </c>
      <c r="G77" s="68" t="s">
        <v>1945</v>
      </c>
      <c r="H77" s="52" t="s">
        <v>1946</v>
      </c>
      <c r="I77" s="53" t="s">
        <v>1477</v>
      </c>
      <c r="J77" s="69">
        <v>3000000</v>
      </c>
      <c r="K77" s="69">
        <v>12000000</v>
      </c>
      <c r="L77" s="82">
        <v>44943</v>
      </c>
      <c r="M77" s="85">
        <v>45062</v>
      </c>
      <c r="N77" s="68">
        <v>120</v>
      </c>
      <c r="O77" s="51" t="s">
        <v>1463</v>
      </c>
      <c r="P77" s="68">
        <v>2</v>
      </c>
      <c r="Q77" s="58">
        <f t="shared" si="2"/>
        <v>44930</v>
      </c>
      <c r="R77" s="59">
        <f t="shared" si="3"/>
        <v>1739392150</v>
      </c>
      <c r="S77" s="68" t="s">
        <v>1947</v>
      </c>
      <c r="T77" s="69">
        <v>12000000</v>
      </c>
      <c r="U77" s="57" t="s">
        <v>1396</v>
      </c>
      <c r="V77" s="92" t="s">
        <v>1003</v>
      </c>
      <c r="W77" s="97"/>
      <c r="X77" s="106"/>
      <c r="Y77" s="97"/>
      <c r="Z77" s="99"/>
      <c r="AA77" s="79"/>
      <c r="AB77" s="79"/>
      <c r="AC77" s="79"/>
      <c r="AD77" s="99"/>
      <c r="AE77" s="79"/>
      <c r="AF77" s="79"/>
      <c r="AG77" s="89"/>
      <c r="AH77" s="79"/>
      <c r="AI77" s="93"/>
      <c r="AJ77" s="79"/>
      <c r="AK77" s="94"/>
      <c r="AL77" s="75"/>
      <c r="AM77" s="75"/>
      <c r="AN77" s="101"/>
      <c r="AO77" s="102"/>
      <c r="AP77" s="76"/>
      <c r="AQ77" s="57" t="s">
        <v>1397</v>
      </c>
      <c r="AR77" s="62" t="s">
        <v>1948</v>
      </c>
      <c r="AS77" s="62" t="s">
        <v>1949</v>
      </c>
      <c r="AT77" s="52" t="s">
        <v>1950</v>
      </c>
      <c r="AU77" s="53"/>
    </row>
    <row r="78" spans="1:47" ht="28.35" customHeight="1" x14ac:dyDescent="0.25">
      <c r="A78" s="46">
        <v>76</v>
      </c>
      <c r="B78" s="66" t="s">
        <v>1951</v>
      </c>
      <c r="C78" s="48" t="s">
        <v>980</v>
      </c>
      <c r="D78" s="71" t="s">
        <v>1878</v>
      </c>
      <c r="E78" s="50" t="s">
        <v>1423</v>
      </c>
      <c r="F78" s="51" t="s">
        <v>1952</v>
      </c>
      <c r="G78" s="68" t="s">
        <v>1953</v>
      </c>
      <c r="H78" s="52" t="s">
        <v>1954</v>
      </c>
      <c r="I78" s="53" t="s">
        <v>1955</v>
      </c>
      <c r="J78" s="69">
        <v>3000000</v>
      </c>
      <c r="K78" s="69">
        <v>12000000</v>
      </c>
      <c r="L78" s="82">
        <v>44943</v>
      </c>
      <c r="M78" s="85">
        <v>45062</v>
      </c>
      <c r="N78" s="68">
        <v>120</v>
      </c>
      <c r="O78" s="51" t="s">
        <v>1463</v>
      </c>
      <c r="P78" s="68">
        <v>2</v>
      </c>
      <c r="Q78" s="58">
        <f t="shared" si="2"/>
        <v>44930</v>
      </c>
      <c r="R78" s="59">
        <f t="shared" si="3"/>
        <v>1739392150</v>
      </c>
      <c r="S78" s="68" t="s">
        <v>1956</v>
      </c>
      <c r="T78" s="69">
        <v>12000000</v>
      </c>
      <c r="U78" s="57" t="s">
        <v>1396</v>
      </c>
      <c r="V78" s="92" t="s">
        <v>1003</v>
      </c>
      <c r="W78" s="97"/>
      <c r="X78" s="98"/>
      <c r="Y78" s="97"/>
      <c r="Z78" s="99"/>
      <c r="AA78" s="79"/>
      <c r="AB78" s="79"/>
      <c r="AC78" s="79"/>
      <c r="AD78" s="99"/>
      <c r="AE78" s="79"/>
      <c r="AF78" s="79"/>
      <c r="AG78" s="89"/>
      <c r="AH78" s="75"/>
      <c r="AI78" s="93"/>
      <c r="AJ78" s="75"/>
      <c r="AK78" s="100"/>
      <c r="AL78" s="75"/>
      <c r="AM78" s="75"/>
      <c r="AN78" s="101"/>
      <c r="AO78" s="102"/>
      <c r="AP78" s="76"/>
      <c r="AQ78" s="57" t="s">
        <v>1397</v>
      </c>
      <c r="AR78" s="62" t="s">
        <v>1957</v>
      </c>
      <c r="AS78" s="62" t="s">
        <v>1958</v>
      </c>
      <c r="AT78" s="52" t="s">
        <v>1959</v>
      </c>
      <c r="AU78" s="53"/>
    </row>
    <row r="79" spans="1:47" ht="28.35" customHeight="1" x14ac:dyDescent="0.25">
      <c r="A79" s="46">
        <v>77</v>
      </c>
      <c r="B79" s="66" t="s">
        <v>1960</v>
      </c>
      <c r="C79" s="48" t="s">
        <v>980</v>
      </c>
      <c r="D79" s="71" t="s">
        <v>1878</v>
      </c>
      <c r="E79" s="50" t="s">
        <v>1389</v>
      </c>
      <c r="F79" s="51" t="s">
        <v>1961</v>
      </c>
      <c r="G79" s="68" t="s">
        <v>1962</v>
      </c>
      <c r="H79" s="52" t="s">
        <v>1963</v>
      </c>
      <c r="I79" s="53" t="s">
        <v>1462</v>
      </c>
      <c r="J79" s="69">
        <v>4202400</v>
      </c>
      <c r="K79" s="69">
        <v>16809600</v>
      </c>
      <c r="L79" s="82">
        <v>44943</v>
      </c>
      <c r="M79" s="85">
        <v>45062</v>
      </c>
      <c r="N79" s="68">
        <v>120</v>
      </c>
      <c r="O79" s="51" t="s">
        <v>1463</v>
      </c>
      <c r="P79" s="68">
        <v>2</v>
      </c>
      <c r="Q79" s="58">
        <f t="shared" si="2"/>
        <v>44930</v>
      </c>
      <c r="R79" s="59">
        <f t="shared" si="3"/>
        <v>1739392150</v>
      </c>
      <c r="S79" s="68" t="s">
        <v>1964</v>
      </c>
      <c r="T79" s="69">
        <v>16809600</v>
      </c>
      <c r="U79" s="57" t="s">
        <v>1396</v>
      </c>
      <c r="V79" s="92" t="s">
        <v>1003</v>
      </c>
      <c r="W79" s="97"/>
      <c r="X79" s="98"/>
      <c r="Y79" s="97"/>
      <c r="Z79" s="99"/>
      <c r="AA79" s="79"/>
      <c r="AB79" s="79"/>
      <c r="AC79" s="79"/>
      <c r="AD79" s="99"/>
      <c r="AE79" s="79"/>
      <c r="AF79" s="79"/>
      <c r="AG79" s="89"/>
      <c r="AH79" s="75"/>
      <c r="AI79" s="93"/>
      <c r="AJ79" s="79"/>
      <c r="AK79" s="94"/>
      <c r="AL79" s="75"/>
      <c r="AM79" s="75"/>
      <c r="AN79" s="101"/>
      <c r="AO79" s="102"/>
      <c r="AP79" s="76"/>
      <c r="AQ79" s="57" t="s">
        <v>1397</v>
      </c>
      <c r="AR79" s="62" t="s">
        <v>1965</v>
      </c>
      <c r="AS79" s="62" t="s">
        <v>1966</v>
      </c>
      <c r="AT79" s="52" t="s">
        <v>1967</v>
      </c>
      <c r="AU79" s="53"/>
    </row>
    <row r="80" spans="1:47" ht="28.35" customHeight="1" x14ac:dyDescent="0.25">
      <c r="A80" s="46">
        <v>78</v>
      </c>
      <c r="B80" s="66" t="s">
        <v>1968</v>
      </c>
      <c r="C80" s="48" t="s">
        <v>980</v>
      </c>
      <c r="D80" s="71" t="s">
        <v>1878</v>
      </c>
      <c r="E80" s="50" t="s">
        <v>1423</v>
      </c>
      <c r="F80" s="51" t="s">
        <v>919</v>
      </c>
      <c r="G80" s="68" t="s">
        <v>918</v>
      </c>
      <c r="H80" s="52" t="s">
        <v>1969</v>
      </c>
      <c r="I80" s="53" t="s">
        <v>1462</v>
      </c>
      <c r="J80" s="69">
        <v>2626500</v>
      </c>
      <c r="K80" s="69">
        <v>10506000</v>
      </c>
      <c r="L80" s="82">
        <v>44943</v>
      </c>
      <c r="M80" s="85">
        <v>45062</v>
      </c>
      <c r="N80" s="68">
        <v>120</v>
      </c>
      <c r="O80" s="51" t="s">
        <v>1463</v>
      </c>
      <c r="P80" s="68">
        <v>2</v>
      </c>
      <c r="Q80" s="58">
        <f t="shared" si="2"/>
        <v>44930</v>
      </c>
      <c r="R80" s="59">
        <f t="shared" si="3"/>
        <v>1739392150</v>
      </c>
      <c r="S80" s="68" t="s">
        <v>1970</v>
      </c>
      <c r="T80" s="69">
        <v>10506000</v>
      </c>
      <c r="U80" s="57" t="s">
        <v>1396</v>
      </c>
      <c r="V80" s="92" t="s">
        <v>1003</v>
      </c>
      <c r="W80" s="97"/>
      <c r="X80" s="98"/>
      <c r="Y80" s="97"/>
      <c r="Z80" s="99"/>
      <c r="AA80" s="79"/>
      <c r="AB80" s="79"/>
      <c r="AC80" s="79"/>
      <c r="AD80" s="99"/>
      <c r="AE80" s="79"/>
      <c r="AF80" s="79"/>
      <c r="AG80" s="89"/>
      <c r="AH80" s="75"/>
      <c r="AI80" s="93"/>
      <c r="AJ80" s="75"/>
      <c r="AK80" s="100"/>
      <c r="AL80" s="75"/>
      <c r="AM80" s="75"/>
      <c r="AN80" s="101"/>
      <c r="AO80" s="102"/>
      <c r="AP80" s="76"/>
      <c r="AQ80" s="57" t="s">
        <v>1397</v>
      </c>
      <c r="AR80" s="62" t="s">
        <v>1971</v>
      </c>
      <c r="AS80" s="62" t="s">
        <v>1972</v>
      </c>
      <c r="AT80" s="52" t="s">
        <v>1973</v>
      </c>
      <c r="AU80" s="53"/>
    </row>
    <row r="81" spans="1:47" ht="28.35" customHeight="1" x14ac:dyDescent="0.25">
      <c r="A81" s="46">
        <v>79</v>
      </c>
      <c r="B81" s="66" t="s">
        <v>1974</v>
      </c>
      <c r="C81" s="48" t="s">
        <v>980</v>
      </c>
      <c r="D81" s="71" t="s">
        <v>1878</v>
      </c>
      <c r="E81" s="50" t="s">
        <v>1423</v>
      </c>
      <c r="F81" s="51" t="s">
        <v>1975</v>
      </c>
      <c r="G81" s="68" t="s">
        <v>1976</v>
      </c>
      <c r="H81" s="52" t="s">
        <v>1977</v>
      </c>
      <c r="I81" s="53" t="s">
        <v>1462</v>
      </c>
      <c r="J81" s="69">
        <v>1854000</v>
      </c>
      <c r="K81" s="69">
        <v>7416000</v>
      </c>
      <c r="L81" s="82">
        <v>44943</v>
      </c>
      <c r="M81" s="85">
        <v>45062</v>
      </c>
      <c r="N81" s="68">
        <v>120</v>
      </c>
      <c r="O81" s="51" t="s">
        <v>1463</v>
      </c>
      <c r="P81" s="68">
        <v>2</v>
      </c>
      <c r="Q81" s="58">
        <f t="shared" si="2"/>
        <v>44930</v>
      </c>
      <c r="R81" s="59">
        <f t="shared" si="3"/>
        <v>1739392150</v>
      </c>
      <c r="S81" s="68" t="s">
        <v>1978</v>
      </c>
      <c r="T81" s="69">
        <v>7416000</v>
      </c>
      <c r="U81" s="57" t="s">
        <v>1396</v>
      </c>
      <c r="V81" s="92" t="s">
        <v>1003</v>
      </c>
      <c r="W81" s="97"/>
      <c r="X81" s="98"/>
      <c r="Y81" s="97"/>
      <c r="Z81" s="99"/>
      <c r="AA81" s="79"/>
      <c r="AB81" s="79"/>
      <c r="AC81" s="79"/>
      <c r="AD81" s="99"/>
      <c r="AE81" s="79"/>
      <c r="AF81" s="79"/>
      <c r="AG81" s="89"/>
      <c r="AH81" s="75"/>
      <c r="AI81" s="93"/>
      <c r="AJ81" s="79"/>
      <c r="AK81" s="94"/>
      <c r="AL81" s="75"/>
      <c r="AM81" s="75"/>
      <c r="AN81" s="101"/>
      <c r="AO81" s="102"/>
      <c r="AP81" s="76"/>
      <c r="AQ81" s="57" t="s">
        <v>1397</v>
      </c>
      <c r="AR81" s="62" t="s">
        <v>1979</v>
      </c>
      <c r="AS81" s="62" t="s">
        <v>1980</v>
      </c>
      <c r="AT81" s="52" t="s">
        <v>1981</v>
      </c>
      <c r="AU81" s="53"/>
    </row>
    <row r="82" spans="1:47" ht="28.35" customHeight="1" x14ac:dyDescent="0.25">
      <c r="A82" s="46">
        <v>80</v>
      </c>
      <c r="B82" s="66" t="s">
        <v>1982</v>
      </c>
      <c r="C82" s="48" t="s">
        <v>980</v>
      </c>
      <c r="D82" s="71" t="s">
        <v>1878</v>
      </c>
      <c r="E82" s="50" t="s">
        <v>1389</v>
      </c>
      <c r="F82" s="83" t="s">
        <v>1983</v>
      </c>
      <c r="G82" s="68" t="s">
        <v>1984</v>
      </c>
      <c r="H82" s="52" t="s">
        <v>1985</v>
      </c>
      <c r="I82" s="53" t="s">
        <v>1462</v>
      </c>
      <c r="J82" s="69">
        <v>3151800</v>
      </c>
      <c r="K82" s="69">
        <v>34669800</v>
      </c>
      <c r="L82" s="82">
        <v>44943</v>
      </c>
      <c r="M82" s="85">
        <v>45276</v>
      </c>
      <c r="N82" s="68">
        <v>334</v>
      </c>
      <c r="O82" s="51" t="s">
        <v>1463</v>
      </c>
      <c r="P82" s="68">
        <v>11</v>
      </c>
      <c r="Q82" s="58">
        <f t="shared" si="2"/>
        <v>44931</v>
      </c>
      <c r="R82" s="59">
        <f t="shared" si="3"/>
        <v>1275410620</v>
      </c>
      <c r="S82" s="68" t="s">
        <v>1986</v>
      </c>
      <c r="T82" s="69">
        <v>34669800</v>
      </c>
      <c r="U82" s="57" t="s">
        <v>1014</v>
      </c>
      <c r="V82" s="92" t="s">
        <v>1512</v>
      </c>
      <c r="W82" s="97"/>
      <c r="X82" s="98"/>
      <c r="Y82" s="97"/>
      <c r="Z82" s="99"/>
      <c r="AA82" s="79"/>
      <c r="AB82" s="79"/>
      <c r="AC82" s="79"/>
      <c r="AD82" s="99"/>
      <c r="AE82" s="79"/>
      <c r="AF82" s="79"/>
      <c r="AG82" s="89"/>
      <c r="AH82" s="75"/>
      <c r="AI82" s="93"/>
      <c r="AJ82" s="75"/>
      <c r="AK82" s="100"/>
      <c r="AL82" s="75"/>
      <c r="AM82" s="75"/>
      <c r="AN82" s="101"/>
      <c r="AO82" s="102"/>
      <c r="AP82" s="76"/>
      <c r="AQ82" s="57" t="s">
        <v>1397</v>
      </c>
      <c r="AR82" s="62" t="s">
        <v>1987</v>
      </c>
      <c r="AS82" s="62" t="s">
        <v>1988</v>
      </c>
      <c r="AT82" s="52" t="s">
        <v>1989</v>
      </c>
      <c r="AU82" s="53"/>
    </row>
    <row r="83" spans="1:47" ht="28.35" customHeight="1" x14ac:dyDescent="0.25">
      <c r="A83" s="46">
        <v>81</v>
      </c>
      <c r="B83" s="66" t="s">
        <v>1990</v>
      </c>
      <c r="C83" s="48" t="s">
        <v>980</v>
      </c>
      <c r="D83" s="71" t="s">
        <v>1878</v>
      </c>
      <c r="E83" s="50" t="s">
        <v>1389</v>
      </c>
      <c r="F83" s="83" t="s">
        <v>1991</v>
      </c>
      <c r="G83" s="68" t="s">
        <v>1992</v>
      </c>
      <c r="H83" s="52" t="s">
        <v>1993</v>
      </c>
      <c r="I83" s="53" t="s">
        <v>1994</v>
      </c>
      <c r="J83" s="69">
        <v>4202400</v>
      </c>
      <c r="K83" s="69">
        <v>16809600</v>
      </c>
      <c r="L83" s="82">
        <v>44943</v>
      </c>
      <c r="M83" s="85">
        <v>45062</v>
      </c>
      <c r="N83" s="68">
        <v>120</v>
      </c>
      <c r="O83" s="57" t="s">
        <v>1995</v>
      </c>
      <c r="P83" s="68">
        <v>2</v>
      </c>
      <c r="Q83" s="58">
        <f t="shared" si="2"/>
        <v>44930</v>
      </c>
      <c r="R83" s="59">
        <f t="shared" si="3"/>
        <v>1739392150</v>
      </c>
      <c r="S83" s="68" t="s">
        <v>1996</v>
      </c>
      <c r="T83" s="69">
        <v>16809600</v>
      </c>
      <c r="U83" s="57" t="s">
        <v>1396</v>
      </c>
      <c r="V83" s="92" t="s">
        <v>1003</v>
      </c>
      <c r="W83" s="97"/>
      <c r="X83" s="98"/>
      <c r="Y83" s="97"/>
      <c r="Z83" s="99"/>
      <c r="AA83" s="79"/>
      <c r="AB83" s="79"/>
      <c r="AC83" s="79"/>
      <c r="AD83" s="99"/>
      <c r="AE83" s="79"/>
      <c r="AF83" s="79"/>
      <c r="AG83" s="89"/>
      <c r="AH83" s="75"/>
      <c r="AI83" s="93"/>
      <c r="AJ83" s="79"/>
      <c r="AK83" s="94"/>
      <c r="AL83" s="75"/>
      <c r="AM83" s="75"/>
      <c r="AN83" s="101"/>
      <c r="AO83" s="102"/>
      <c r="AP83" s="76"/>
      <c r="AQ83" s="57" t="s">
        <v>1397</v>
      </c>
      <c r="AR83" s="62" t="s">
        <v>1997</v>
      </c>
      <c r="AS83" s="62" t="s">
        <v>1998</v>
      </c>
      <c r="AT83" s="52" t="s">
        <v>1999</v>
      </c>
      <c r="AU83" s="53"/>
    </row>
    <row r="84" spans="1:47" ht="28.35" customHeight="1" x14ac:dyDescent="0.25">
      <c r="A84" s="46">
        <v>82</v>
      </c>
      <c r="B84" s="66" t="s">
        <v>2000</v>
      </c>
      <c r="C84" s="48" t="s">
        <v>980</v>
      </c>
      <c r="D84" s="71" t="s">
        <v>1878</v>
      </c>
      <c r="E84" s="50" t="s">
        <v>1423</v>
      </c>
      <c r="F84" s="83" t="s">
        <v>848</v>
      </c>
      <c r="G84" s="68" t="s">
        <v>2001</v>
      </c>
      <c r="H84" s="52" t="s">
        <v>2002</v>
      </c>
      <c r="I84" s="53" t="s">
        <v>1462</v>
      </c>
      <c r="J84" s="69">
        <v>2884000</v>
      </c>
      <c r="K84" s="69">
        <v>11536000</v>
      </c>
      <c r="L84" s="82">
        <v>44943</v>
      </c>
      <c r="M84" s="85">
        <v>45062</v>
      </c>
      <c r="N84" s="68">
        <v>120</v>
      </c>
      <c r="O84" s="51" t="s">
        <v>1463</v>
      </c>
      <c r="P84" s="68">
        <v>2</v>
      </c>
      <c r="Q84" s="58">
        <f t="shared" si="2"/>
        <v>44930</v>
      </c>
      <c r="R84" s="59">
        <f t="shared" si="3"/>
        <v>1739392150</v>
      </c>
      <c r="S84" s="68" t="s">
        <v>2003</v>
      </c>
      <c r="T84" s="69">
        <v>11536000</v>
      </c>
      <c r="U84" s="57" t="s">
        <v>1396</v>
      </c>
      <c r="V84" s="92" t="s">
        <v>1003</v>
      </c>
      <c r="W84" s="97"/>
      <c r="X84" s="98"/>
      <c r="Y84" s="97"/>
      <c r="Z84" s="79"/>
      <c r="AA84" s="79"/>
      <c r="AB84" s="79"/>
      <c r="AC84" s="79"/>
      <c r="AD84" s="75"/>
      <c r="AE84" s="79"/>
      <c r="AF84" s="79"/>
      <c r="AG84" s="89"/>
      <c r="AH84" s="79"/>
      <c r="AI84" s="93"/>
      <c r="AJ84" s="79"/>
      <c r="AK84" s="94"/>
      <c r="AL84" s="75"/>
      <c r="AM84" s="75"/>
      <c r="AN84" s="101"/>
      <c r="AO84" s="102"/>
      <c r="AP84" s="76"/>
      <c r="AQ84" s="57" t="s">
        <v>1397</v>
      </c>
      <c r="AR84" s="62" t="s">
        <v>2004</v>
      </c>
      <c r="AS84" s="62" t="s">
        <v>2005</v>
      </c>
      <c r="AT84" s="52" t="s">
        <v>2006</v>
      </c>
      <c r="AU84" s="53"/>
    </row>
    <row r="85" spans="1:47" ht="28.35" customHeight="1" x14ac:dyDescent="0.25">
      <c r="A85" s="46">
        <v>83</v>
      </c>
      <c r="B85" s="66" t="s">
        <v>2007</v>
      </c>
      <c r="C85" s="48" t="s">
        <v>980</v>
      </c>
      <c r="D85" s="71" t="s">
        <v>1878</v>
      </c>
      <c r="E85" s="50" t="s">
        <v>1423</v>
      </c>
      <c r="F85" s="83" t="s">
        <v>494</v>
      </c>
      <c r="G85" s="68" t="s">
        <v>2008</v>
      </c>
      <c r="H85" s="52" t="s">
        <v>2009</v>
      </c>
      <c r="I85" s="53" t="s">
        <v>1528</v>
      </c>
      <c r="J85" s="69">
        <v>3405798</v>
      </c>
      <c r="K85" s="69">
        <v>34057980</v>
      </c>
      <c r="L85" s="82">
        <v>44943</v>
      </c>
      <c r="M85" s="85">
        <v>45246</v>
      </c>
      <c r="N85" s="51">
        <v>304</v>
      </c>
      <c r="O85" s="57" t="s">
        <v>1529</v>
      </c>
      <c r="P85" s="68">
        <v>5</v>
      </c>
      <c r="Q85" s="58">
        <f t="shared" si="2"/>
        <v>44931</v>
      </c>
      <c r="R85" s="59">
        <f t="shared" si="3"/>
        <v>224879770</v>
      </c>
      <c r="S85" s="68" t="s">
        <v>2010</v>
      </c>
      <c r="T85" s="69">
        <v>34057980</v>
      </c>
      <c r="U85" s="57" t="s">
        <v>1530</v>
      </c>
      <c r="V85" s="92" t="s">
        <v>1512</v>
      </c>
      <c r="W85" s="97"/>
      <c r="X85" s="98"/>
      <c r="Y85" s="97"/>
      <c r="Z85" s="93"/>
      <c r="AA85" s="79"/>
      <c r="AB85" s="79"/>
      <c r="AC85" s="79"/>
      <c r="AD85" s="99"/>
      <c r="AE85" s="79"/>
      <c r="AF85" s="79"/>
      <c r="AG85" s="89"/>
      <c r="AH85" s="75"/>
      <c r="AI85" s="93"/>
      <c r="AJ85" s="79"/>
      <c r="AK85" s="94"/>
      <c r="AL85" s="75"/>
      <c r="AM85" s="75"/>
      <c r="AN85" s="101"/>
      <c r="AO85" s="102"/>
      <c r="AP85" s="76"/>
      <c r="AQ85" s="57" t="s">
        <v>1397</v>
      </c>
      <c r="AR85" s="62" t="s">
        <v>2011</v>
      </c>
      <c r="AS85" s="62" t="s">
        <v>2012</v>
      </c>
      <c r="AT85" s="52" t="s">
        <v>2013</v>
      </c>
      <c r="AU85" s="53"/>
    </row>
    <row r="86" spans="1:47" ht="28.35" customHeight="1" x14ac:dyDescent="0.25">
      <c r="A86" s="46">
        <v>84</v>
      </c>
      <c r="B86" s="66" t="s">
        <v>2014</v>
      </c>
      <c r="C86" s="48" t="s">
        <v>980</v>
      </c>
      <c r="D86" s="71" t="s">
        <v>1878</v>
      </c>
      <c r="E86" s="50" t="s">
        <v>1389</v>
      </c>
      <c r="F86" s="83" t="s">
        <v>884</v>
      </c>
      <c r="G86" s="68" t="s">
        <v>883</v>
      </c>
      <c r="H86" s="52" t="s">
        <v>2015</v>
      </c>
      <c r="I86" s="53" t="s">
        <v>1462</v>
      </c>
      <c r="J86" s="69">
        <v>3887220</v>
      </c>
      <c r="K86" s="69">
        <v>15548880</v>
      </c>
      <c r="L86" s="82">
        <v>44943</v>
      </c>
      <c r="M86" s="85">
        <v>45062</v>
      </c>
      <c r="N86" s="51">
        <v>120</v>
      </c>
      <c r="O86" s="51" t="s">
        <v>1463</v>
      </c>
      <c r="P86" s="68">
        <v>2</v>
      </c>
      <c r="Q86" s="58">
        <f t="shared" si="2"/>
        <v>44930</v>
      </c>
      <c r="R86" s="59">
        <f t="shared" si="3"/>
        <v>1739392150</v>
      </c>
      <c r="S86" s="68" t="s">
        <v>2016</v>
      </c>
      <c r="T86" s="69">
        <v>15548880</v>
      </c>
      <c r="U86" s="57" t="s">
        <v>1396</v>
      </c>
      <c r="V86" s="92" t="s">
        <v>1003</v>
      </c>
      <c r="W86" s="97"/>
      <c r="X86" s="98"/>
      <c r="Y86" s="97"/>
      <c r="Z86" s="99"/>
      <c r="AA86" s="79"/>
      <c r="AB86" s="79"/>
      <c r="AC86" s="79"/>
      <c r="AD86" s="99"/>
      <c r="AE86" s="79"/>
      <c r="AF86" s="79"/>
      <c r="AG86" s="89"/>
      <c r="AH86" s="75"/>
      <c r="AI86" s="93"/>
      <c r="AJ86" s="79"/>
      <c r="AK86" s="94"/>
      <c r="AL86" s="75"/>
      <c r="AM86" s="75"/>
      <c r="AN86" s="101"/>
      <c r="AO86" s="102"/>
      <c r="AP86" s="76"/>
      <c r="AQ86" s="57" t="s">
        <v>1397</v>
      </c>
      <c r="AR86" s="62" t="s">
        <v>2017</v>
      </c>
      <c r="AS86" s="62" t="s">
        <v>2018</v>
      </c>
      <c r="AT86" s="52" t="s">
        <v>2019</v>
      </c>
      <c r="AU86" s="53"/>
    </row>
    <row r="87" spans="1:47" ht="28.35" customHeight="1" x14ac:dyDescent="0.25">
      <c r="A87" s="46">
        <v>85</v>
      </c>
      <c r="B87" s="66" t="s">
        <v>2020</v>
      </c>
      <c r="C87" s="48" t="s">
        <v>980</v>
      </c>
      <c r="D87" s="71" t="s">
        <v>2021</v>
      </c>
      <c r="E87" s="50" t="s">
        <v>1389</v>
      </c>
      <c r="F87" s="83" t="s">
        <v>2022</v>
      </c>
      <c r="G87" s="68" t="s">
        <v>2023</v>
      </c>
      <c r="H87" s="52" t="s">
        <v>1866</v>
      </c>
      <c r="I87" s="53" t="s">
        <v>1393</v>
      </c>
      <c r="J87" s="69">
        <v>4202400</v>
      </c>
      <c r="K87" s="69">
        <v>16809600</v>
      </c>
      <c r="L87" s="82">
        <v>44944</v>
      </c>
      <c r="M87" s="85">
        <v>45063</v>
      </c>
      <c r="N87" s="68">
        <v>120</v>
      </c>
      <c r="O87" s="57" t="s">
        <v>1394</v>
      </c>
      <c r="P87" s="68">
        <v>2</v>
      </c>
      <c r="Q87" s="58">
        <f t="shared" si="2"/>
        <v>44930</v>
      </c>
      <c r="R87" s="59">
        <f t="shared" si="3"/>
        <v>1739392150</v>
      </c>
      <c r="S87" s="68" t="s">
        <v>2024</v>
      </c>
      <c r="T87" s="69">
        <v>16809600</v>
      </c>
      <c r="U87" s="57" t="s">
        <v>1396</v>
      </c>
      <c r="V87" s="92" t="s">
        <v>1003</v>
      </c>
      <c r="W87" s="97"/>
      <c r="X87" s="98"/>
      <c r="Y87" s="97"/>
      <c r="Z87" s="99"/>
      <c r="AA87" s="79"/>
      <c r="AB87" s="79"/>
      <c r="AC87" s="79"/>
      <c r="AD87" s="99"/>
      <c r="AE87" s="79"/>
      <c r="AF87" s="79"/>
      <c r="AG87" s="89"/>
      <c r="AH87" s="75"/>
      <c r="AI87" s="93"/>
      <c r="AJ87" s="75"/>
      <c r="AK87" s="100"/>
      <c r="AL87" s="75"/>
      <c r="AM87" s="75"/>
      <c r="AN87" s="101"/>
      <c r="AO87" s="102"/>
      <c r="AP87" s="76"/>
      <c r="AQ87" s="57" t="s">
        <v>1397</v>
      </c>
      <c r="AR87" s="62" t="s">
        <v>2025</v>
      </c>
      <c r="AS87" s="62" t="s">
        <v>2026</v>
      </c>
      <c r="AT87" s="52" t="s">
        <v>2027</v>
      </c>
      <c r="AU87" s="53"/>
    </row>
    <row r="88" spans="1:47" ht="28.35" customHeight="1" x14ac:dyDescent="0.25">
      <c r="A88" s="46">
        <v>86</v>
      </c>
      <c r="B88" s="66" t="s">
        <v>2028</v>
      </c>
      <c r="C88" s="48" t="s">
        <v>980</v>
      </c>
      <c r="D88" s="71" t="s">
        <v>2021</v>
      </c>
      <c r="E88" s="50" t="s">
        <v>1423</v>
      </c>
      <c r="F88" s="83" t="s">
        <v>2029</v>
      </c>
      <c r="G88" s="68" t="s">
        <v>2030</v>
      </c>
      <c r="H88" s="52" t="s">
        <v>2031</v>
      </c>
      <c r="I88" s="53" t="s">
        <v>17</v>
      </c>
      <c r="J88" s="69">
        <v>1854000</v>
      </c>
      <c r="K88" s="69">
        <v>20394000</v>
      </c>
      <c r="L88" s="82">
        <v>44944</v>
      </c>
      <c r="M88" s="85">
        <v>45277</v>
      </c>
      <c r="N88" s="68">
        <v>334</v>
      </c>
      <c r="O88" s="57" t="s">
        <v>1511</v>
      </c>
      <c r="P88" s="68">
        <v>10</v>
      </c>
      <c r="Q88" s="58">
        <f t="shared" si="2"/>
        <v>44931</v>
      </c>
      <c r="R88" s="59">
        <f t="shared" si="3"/>
        <v>1569561300</v>
      </c>
      <c r="S88" s="68" t="s">
        <v>2032</v>
      </c>
      <c r="T88" s="69">
        <v>20394000</v>
      </c>
      <c r="U88" s="57" t="s">
        <v>1014</v>
      </c>
      <c r="V88" s="92" t="s">
        <v>1055</v>
      </c>
      <c r="W88" s="97"/>
      <c r="X88" s="98"/>
      <c r="Y88" s="97"/>
      <c r="Z88" s="99"/>
      <c r="AA88" s="79"/>
      <c r="AB88" s="79"/>
      <c r="AC88" s="79"/>
      <c r="AD88" s="99"/>
      <c r="AE88" s="79"/>
      <c r="AF88" s="79"/>
      <c r="AG88" s="89"/>
      <c r="AH88" s="75"/>
      <c r="AI88" s="93"/>
      <c r="AJ88" s="75"/>
      <c r="AK88" s="100"/>
      <c r="AL88" s="75"/>
      <c r="AM88" s="75"/>
      <c r="AN88" s="101"/>
      <c r="AO88" s="102"/>
      <c r="AP88" s="76"/>
      <c r="AQ88" s="57" t="s">
        <v>1397</v>
      </c>
      <c r="AR88" s="62" t="s">
        <v>2033</v>
      </c>
      <c r="AS88" s="62" t="s">
        <v>2034</v>
      </c>
      <c r="AT88" s="52" t="s">
        <v>2035</v>
      </c>
      <c r="AU88" s="53"/>
    </row>
    <row r="89" spans="1:47" ht="28.35" customHeight="1" x14ac:dyDescent="0.25">
      <c r="A89" s="46">
        <v>87</v>
      </c>
      <c r="B89" s="66" t="s">
        <v>2036</v>
      </c>
      <c r="C89" s="48" t="s">
        <v>980</v>
      </c>
      <c r="D89" s="71" t="s">
        <v>2021</v>
      </c>
      <c r="E89" s="50" t="s">
        <v>1423</v>
      </c>
      <c r="F89" s="83" t="s">
        <v>2037</v>
      </c>
      <c r="G89" s="68" t="s">
        <v>2038</v>
      </c>
      <c r="H89" s="52" t="s">
        <v>2031</v>
      </c>
      <c r="I89" s="53" t="s">
        <v>17</v>
      </c>
      <c r="J89" s="69">
        <v>1854000</v>
      </c>
      <c r="K89" s="69">
        <v>20394000</v>
      </c>
      <c r="L89" s="107">
        <v>44944</v>
      </c>
      <c r="M89" s="85">
        <v>45277</v>
      </c>
      <c r="N89" s="68">
        <v>334</v>
      </c>
      <c r="O89" s="57" t="s">
        <v>1511</v>
      </c>
      <c r="P89" s="68">
        <v>10</v>
      </c>
      <c r="Q89" s="58">
        <f t="shared" si="2"/>
        <v>44931</v>
      </c>
      <c r="R89" s="59">
        <f t="shared" si="3"/>
        <v>1569561300</v>
      </c>
      <c r="S89" s="68" t="s">
        <v>2039</v>
      </c>
      <c r="T89" s="69">
        <v>20394000</v>
      </c>
      <c r="U89" s="57" t="s">
        <v>1014</v>
      </c>
      <c r="V89" s="92" t="s">
        <v>1055</v>
      </c>
      <c r="W89" s="97"/>
      <c r="X89" s="98"/>
      <c r="Y89" s="97"/>
      <c r="Z89" s="99"/>
      <c r="AA89" s="79"/>
      <c r="AB89" s="79"/>
      <c r="AC89" s="79"/>
      <c r="AD89" s="99"/>
      <c r="AE89" s="79"/>
      <c r="AF89" s="79"/>
      <c r="AG89" s="89"/>
      <c r="AH89" s="75"/>
      <c r="AI89" s="93"/>
      <c r="AJ89" s="75"/>
      <c r="AK89" s="100"/>
      <c r="AL89" s="75"/>
      <c r="AM89" s="75"/>
      <c r="AN89" s="101"/>
      <c r="AO89" s="102"/>
      <c r="AP89" s="76"/>
      <c r="AQ89" s="57" t="s">
        <v>1397</v>
      </c>
      <c r="AR89" s="62" t="s">
        <v>2033</v>
      </c>
      <c r="AS89" s="62" t="s">
        <v>2034</v>
      </c>
      <c r="AT89" s="52" t="s">
        <v>2040</v>
      </c>
      <c r="AU89" s="53"/>
    </row>
    <row r="90" spans="1:47" ht="28.35" customHeight="1" x14ac:dyDescent="0.25">
      <c r="A90" s="46">
        <v>88</v>
      </c>
      <c r="B90" s="66" t="s">
        <v>2041</v>
      </c>
      <c r="C90" s="48" t="s">
        <v>980</v>
      </c>
      <c r="D90" s="71" t="s">
        <v>2021</v>
      </c>
      <c r="E90" s="50" t="s">
        <v>1423</v>
      </c>
      <c r="F90" s="83" t="s">
        <v>2042</v>
      </c>
      <c r="G90" s="68" t="s">
        <v>2043</v>
      </c>
      <c r="H90" s="52" t="s">
        <v>2044</v>
      </c>
      <c r="I90" s="53" t="s">
        <v>17</v>
      </c>
      <c r="J90" s="69">
        <v>3677100</v>
      </c>
      <c r="K90" s="69">
        <v>40448100</v>
      </c>
      <c r="L90" s="107">
        <v>44944</v>
      </c>
      <c r="M90" s="85">
        <v>45277</v>
      </c>
      <c r="N90" s="68">
        <v>334</v>
      </c>
      <c r="O90" s="57" t="s">
        <v>1511</v>
      </c>
      <c r="P90" s="68">
        <v>10</v>
      </c>
      <c r="Q90" s="58">
        <f t="shared" si="2"/>
        <v>44931</v>
      </c>
      <c r="R90" s="59">
        <f t="shared" si="3"/>
        <v>1569561300</v>
      </c>
      <c r="S90" s="68" t="s">
        <v>2045</v>
      </c>
      <c r="T90" s="69">
        <v>40448100</v>
      </c>
      <c r="U90" s="57" t="s">
        <v>1014</v>
      </c>
      <c r="V90" s="92" t="s">
        <v>1055</v>
      </c>
      <c r="W90" s="97"/>
      <c r="X90" s="98"/>
      <c r="Y90" s="97"/>
      <c r="Z90" s="99"/>
      <c r="AA90" s="79"/>
      <c r="AB90" s="79"/>
      <c r="AC90" s="79"/>
      <c r="AD90" s="99"/>
      <c r="AE90" s="79"/>
      <c r="AF90" s="79"/>
      <c r="AG90" s="89"/>
      <c r="AH90" s="75"/>
      <c r="AI90" s="93"/>
      <c r="AJ90" s="75"/>
      <c r="AK90" s="100"/>
      <c r="AL90" s="75"/>
      <c r="AM90" s="75"/>
      <c r="AN90" s="101"/>
      <c r="AO90" s="102"/>
      <c r="AP90" s="76"/>
      <c r="AQ90" s="57" t="s">
        <v>1397</v>
      </c>
      <c r="AR90" s="62" t="s">
        <v>2046</v>
      </c>
      <c r="AS90" s="62" t="s">
        <v>2047</v>
      </c>
      <c r="AT90" s="52" t="s">
        <v>2048</v>
      </c>
      <c r="AU90" s="53"/>
    </row>
    <row r="91" spans="1:47" ht="28.35" customHeight="1" x14ac:dyDescent="0.25">
      <c r="A91" s="46">
        <v>89</v>
      </c>
      <c r="B91" s="66" t="s">
        <v>2049</v>
      </c>
      <c r="C91" s="48" t="s">
        <v>980</v>
      </c>
      <c r="D91" s="71" t="s">
        <v>2021</v>
      </c>
      <c r="E91" s="50" t="s">
        <v>1389</v>
      </c>
      <c r="F91" s="51" t="s">
        <v>2050</v>
      </c>
      <c r="G91" s="68" t="s">
        <v>2051</v>
      </c>
      <c r="H91" s="52" t="s">
        <v>2052</v>
      </c>
      <c r="I91" s="53" t="s">
        <v>1393</v>
      </c>
      <c r="J91" s="69">
        <v>2575000</v>
      </c>
      <c r="K91" s="69">
        <v>28325000</v>
      </c>
      <c r="L91" s="107">
        <v>44944</v>
      </c>
      <c r="M91" s="85">
        <v>45277</v>
      </c>
      <c r="N91" s="68">
        <v>334</v>
      </c>
      <c r="O91" s="57" t="s">
        <v>1394</v>
      </c>
      <c r="P91" s="68">
        <v>9</v>
      </c>
      <c r="Q91" s="58">
        <f t="shared" si="2"/>
        <v>44931</v>
      </c>
      <c r="R91" s="59">
        <f t="shared" si="3"/>
        <v>535597200</v>
      </c>
      <c r="S91" s="68" t="s">
        <v>2053</v>
      </c>
      <c r="T91" s="69">
        <v>28325000</v>
      </c>
      <c r="U91" s="57" t="s">
        <v>1412</v>
      </c>
      <c r="V91" s="92" t="s">
        <v>1055</v>
      </c>
      <c r="W91" s="97"/>
      <c r="X91" s="98"/>
      <c r="Y91" s="97"/>
      <c r="Z91" s="99"/>
      <c r="AA91" s="79"/>
      <c r="AB91" s="79"/>
      <c r="AC91" s="79"/>
      <c r="AD91" s="99"/>
      <c r="AE91" s="79"/>
      <c r="AF91" s="79"/>
      <c r="AG91" s="89"/>
      <c r="AH91" s="75"/>
      <c r="AI91" s="93"/>
      <c r="AJ91" s="75"/>
      <c r="AK91" s="100"/>
      <c r="AL91" s="75"/>
      <c r="AM91" s="75"/>
      <c r="AN91" s="101"/>
      <c r="AO91" s="102"/>
      <c r="AP91" s="76"/>
      <c r="AQ91" s="57" t="s">
        <v>1397</v>
      </c>
      <c r="AR91" s="62" t="s">
        <v>2054</v>
      </c>
      <c r="AS91" s="62" t="s">
        <v>2055</v>
      </c>
      <c r="AT91" s="52" t="s">
        <v>2056</v>
      </c>
      <c r="AU91" s="53"/>
    </row>
    <row r="92" spans="1:47" ht="28.35" customHeight="1" x14ac:dyDescent="0.25">
      <c r="A92" s="46">
        <v>90</v>
      </c>
      <c r="B92" s="66" t="s">
        <v>2057</v>
      </c>
      <c r="C92" s="48" t="s">
        <v>980</v>
      </c>
      <c r="D92" s="71" t="s">
        <v>2021</v>
      </c>
      <c r="E92" s="50" t="s">
        <v>1389</v>
      </c>
      <c r="F92" s="51" t="s">
        <v>479</v>
      </c>
      <c r="G92" s="68" t="s">
        <v>478</v>
      </c>
      <c r="H92" s="52" t="s">
        <v>1895</v>
      </c>
      <c r="I92" s="53" t="s">
        <v>1528</v>
      </c>
      <c r="J92" s="69">
        <v>3090000</v>
      </c>
      <c r="K92" s="69">
        <v>16377000</v>
      </c>
      <c r="L92" s="107">
        <v>44944</v>
      </c>
      <c r="M92" s="85">
        <v>45247</v>
      </c>
      <c r="N92" s="68">
        <v>304</v>
      </c>
      <c r="O92" s="57" t="s">
        <v>1529</v>
      </c>
      <c r="P92" s="68">
        <v>9</v>
      </c>
      <c r="Q92" s="58">
        <f t="shared" si="2"/>
        <v>44931</v>
      </c>
      <c r="R92" s="59">
        <f t="shared" si="3"/>
        <v>535597200</v>
      </c>
      <c r="S92" s="68" t="s">
        <v>2058</v>
      </c>
      <c r="T92" s="69">
        <v>30900000</v>
      </c>
      <c r="U92" s="57" t="s">
        <v>1412</v>
      </c>
      <c r="V92" s="92" t="s">
        <v>1055</v>
      </c>
      <c r="W92" s="97"/>
      <c r="X92" s="98"/>
      <c r="Y92" s="97"/>
      <c r="Z92" s="99"/>
      <c r="AA92" s="79"/>
      <c r="AB92" s="79"/>
      <c r="AC92" s="79"/>
      <c r="AD92" s="99"/>
      <c r="AE92" s="79"/>
      <c r="AF92" s="79"/>
      <c r="AG92" s="89"/>
      <c r="AH92" s="75"/>
      <c r="AI92" s="93"/>
      <c r="AJ92" s="75"/>
      <c r="AK92" s="100"/>
      <c r="AL92" s="75"/>
      <c r="AM92" s="75"/>
      <c r="AN92" s="101"/>
      <c r="AO92" s="102"/>
      <c r="AP92" s="76"/>
      <c r="AQ92" s="57" t="s">
        <v>1397</v>
      </c>
      <c r="AR92" s="62" t="s">
        <v>2059</v>
      </c>
      <c r="AS92" s="62" t="s">
        <v>2060</v>
      </c>
      <c r="AT92" s="52" t="s">
        <v>2061</v>
      </c>
      <c r="AU92" s="53"/>
    </row>
    <row r="93" spans="1:47" ht="28.35" customHeight="1" x14ac:dyDescent="0.25">
      <c r="A93" s="46">
        <v>91</v>
      </c>
      <c r="B93" s="66" t="s">
        <v>2062</v>
      </c>
      <c r="C93" s="48" t="s">
        <v>980</v>
      </c>
      <c r="D93" s="71" t="s">
        <v>2021</v>
      </c>
      <c r="E93" s="50" t="s">
        <v>1423</v>
      </c>
      <c r="F93" s="51" t="s">
        <v>671</v>
      </c>
      <c r="G93" s="68" t="s">
        <v>670</v>
      </c>
      <c r="H93" s="52" t="s">
        <v>2063</v>
      </c>
      <c r="I93" s="53" t="s">
        <v>1528</v>
      </c>
      <c r="J93" s="69">
        <v>2786562</v>
      </c>
      <c r="K93" s="69">
        <v>27865620</v>
      </c>
      <c r="L93" s="107">
        <v>44944</v>
      </c>
      <c r="M93" s="85">
        <v>45247</v>
      </c>
      <c r="N93" s="68">
        <v>304</v>
      </c>
      <c r="O93" s="57" t="s">
        <v>1529</v>
      </c>
      <c r="P93" s="68">
        <v>4</v>
      </c>
      <c r="Q93" s="58">
        <f t="shared" si="2"/>
        <v>44931</v>
      </c>
      <c r="R93" s="59">
        <f t="shared" si="3"/>
        <v>283734100</v>
      </c>
      <c r="S93" s="68" t="s">
        <v>2064</v>
      </c>
      <c r="T93" s="69">
        <v>27865620</v>
      </c>
      <c r="U93" s="57" t="s">
        <v>1530</v>
      </c>
      <c r="V93" s="92" t="s">
        <v>1055</v>
      </c>
      <c r="W93" s="97"/>
      <c r="X93" s="98"/>
      <c r="Y93" s="97"/>
      <c r="Z93" s="99"/>
      <c r="AA93" s="79"/>
      <c r="AB93" s="79"/>
      <c r="AC93" s="79"/>
      <c r="AD93" s="99"/>
      <c r="AE93" s="79"/>
      <c r="AF93" s="79"/>
      <c r="AG93" s="89"/>
      <c r="AH93" s="75"/>
      <c r="AI93" s="93"/>
      <c r="AJ93" s="75"/>
      <c r="AK93" s="100"/>
      <c r="AL93" s="75"/>
      <c r="AM93" s="75"/>
      <c r="AN93" s="101"/>
      <c r="AO93" s="102"/>
      <c r="AP93" s="76"/>
      <c r="AQ93" s="57" t="s">
        <v>1397</v>
      </c>
      <c r="AR93" s="62" t="s">
        <v>2065</v>
      </c>
      <c r="AS93" s="62" t="s">
        <v>2066</v>
      </c>
      <c r="AT93" s="52" t="s">
        <v>2067</v>
      </c>
      <c r="AU93" s="53"/>
    </row>
    <row r="94" spans="1:47" ht="28.35" customHeight="1" x14ac:dyDescent="0.25">
      <c r="A94" s="46">
        <v>92</v>
      </c>
      <c r="B94" s="66" t="s">
        <v>2068</v>
      </c>
      <c r="C94" s="48" t="s">
        <v>980</v>
      </c>
      <c r="D94" s="71" t="s">
        <v>2021</v>
      </c>
      <c r="E94" s="50" t="s">
        <v>1423</v>
      </c>
      <c r="F94" s="83" t="s">
        <v>2069</v>
      </c>
      <c r="G94" s="68" t="s">
        <v>2070</v>
      </c>
      <c r="H94" s="52" t="s">
        <v>2031</v>
      </c>
      <c r="I94" s="53" t="s">
        <v>17</v>
      </c>
      <c r="J94" s="69">
        <v>1854000</v>
      </c>
      <c r="K94" s="69">
        <v>20394000</v>
      </c>
      <c r="L94" s="107">
        <v>44944</v>
      </c>
      <c r="M94" s="85">
        <v>45277</v>
      </c>
      <c r="N94" s="68">
        <v>334</v>
      </c>
      <c r="O94" s="57" t="s">
        <v>1511</v>
      </c>
      <c r="P94" s="68">
        <v>11</v>
      </c>
      <c r="Q94" s="58">
        <f t="shared" si="2"/>
        <v>44931</v>
      </c>
      <c r="R94" s="59">
        <f t="shared" si="3"/>
        <v>1275410620</v>
      </c>
      <c r="S94" s="68" t="s">
        <v>2071</v>
      </c>
      <c r="T94" s="69">
        <v>20394000</v>
      </c>
      <c r="U94" s="57" t="s">
        <v>1014</v>
      </c>
      <c r="V94" s="92" t="s">
        <v>1512</v>
      </c>
      <c r="W94" s="97"/>
      <c r="X94" s="98"/>
      <c r="Y94" s="97"/>
      <c r="Z94" s="99"/>
      <c r="AA94" s="79"/>
      <c r="AB94" s="79"/>
      <c r="AC94" s="79"/>
      <c r="AD94" s="99"/>
      <c r="AE94" s="79"/>
      <c r="AF94" s="79"/>
      <c r="AG94" s="89"/>
      <c r="AH94" s="75"/>
      <c r="AI94" s="93"/>
      <c r="AJ94" s="75"/>
      <c r="AK94" s="100"/>
      <c r="AL94" s="75"/>
      <c r="AM94" s="75"/>
      <c r="AN94" s="101"/>
      <c r="AO94" s="102"/>
      <c r="AP94" s="76"/>
      <c r="AQ94" s="57" t="s">
        <v>1397</v>
      </c>
      <c r="AR94" s="62" t="s">
        <v>2033</v>
      </c>
      <c r="AS94" s="62" t="s">
        <v>2072</v>
      </c>
      <c r="AT94" s="52" t="s">
        <v>2073</v>
      </c>
      <c r="AU94" s="53"/>
    </row>
    <row r="95" spans="1:47" ht="28.35" customHeight="1" x14ac:dyDescent="0.25">
      <c r="A95" s="46">
        <v>93</v>
      </c>
      <c r="B95" s="66" t="s">
        <v>2074</v>
      </c>
      <c r="C95" s="48" t="s">
        <v>980</v>
      </c>
      <c r="D95" s="71" t="s">
        <v>2021</v>
      </c>
      <c r="E95" s="50" t="s">
        <v>1423</v>
      </c>
      <c r="F95" s="108" t="s">
        <v>2075</v>
      </c>
      <c r="G95" s="68" t="s">
        <v>2076</v>
      </c>
      <c r="H95" s="52" t="s">
        <v>2031</v>
      </c>
      <c r="I95" s="53" t="s">
        <v>17</v>
      </c>
      <c r="J95" s="69">
        <v>1854000</v>
      </c>
      <c r="K95" s="69">
        <v>20394000</v>
      </c>
      <c r="L95" s="107">
        <v>44944</v>
      </c>
      <c r="M95" s="85">
        <v>45277</v>
      </c>
      <c r="N95" s="68">
        <v>334</v>
      </c>
      <c r="O95" s="57" t="s">
        <v>1511</v>
      </c>
      <c r="P95" s="68">
        <v>10</v>
      </c>
      <c r="Q95" s="58">
        <f t="shared" si="2"/>
        <v>44931</v>
      </c>
      <c r="R95" s="59">
        <f t="shared" si="3"/>
        <v>1569561300</v>
      </c>
      <c r="S95" s="68" t="s">
        <v>2077</v>
      </c>
      <c r="T95" s="69">
        <v>20394000</v>
      </c>
      <c r="U95" s="57" t="s">
        <v>1014</v>
      </c>
      <c r="V95" s="92" t="s">
        <v>1055</v>
      </c>
      <c r="W95" s="97"/>
      <c r="X95" s="98"/>
      <c r="Y95" s="97"/>
      <c r="Z95" s="99"/>
      <c r="AA95" s="79"/>
      <c r="AB95" s="79"/>
      <c r="AC95" s="79"/>
      <c r="AD95" s="99"/>
      <c r="AE95" s="79"/>
      <c r="AF95" s="79"/>
      <c r="AG95" s="89"/>
      <c r="AH95" s="75"/>
      <c r="AI95" s="93"/>
      <c r="AJ95" s="75"/>
      <c r="AK95" s="100"/>
      <c r="AL95" s="75"/>
      <c r="AM95" s="75"/>
      <c r="AN95" s="101"/>
      <c r="AO95" s="102"/>
      <c r="AP95" s="76"/>
      <c r="AQ95" s="57" t="s">
        <v>1397</v>
      </c>
      <c r="AR95" s="62" t="s">
        <v>2033</v>
      </c>
      <c r="AS95" s="62" t="s">
        <v>2072</v>
      </c>
      <c r="AT95" s="52" t="s">
        <v>2078</v>
      </c>
      <c r="AU95" s="53"/>
    </row>
    <row r="96" spans="1:47" ht="28.35" customHeight="1" x14ac:dyDescent="0.25">
      <c r="A96" s="46">
        <v>94</v>
      </c>
      <c r="B96" s="66" t="s">
        <v>2079</v>
      </c>
      <c r="C96" s="48" t="s">
        <v>980</v>
      </c>
      <c r="D96" s="71" t="s">
        <v>2021</v>
      </c>
      <c r="E96" s="50" t="s">
        <v>1423</v>
      </c>
      <c r="F96" s="108" t="s">
        <v>2080</v>
      </c>
      <c r="G96" s="109" t="s">
        <v>2081</v>
      </c>
      <c r="H96" s="52" t="s">
        <v>2082</v>
      </c>
      <c r="I96" s="53" t="s">
        <v>17</v>
      </c>
      <c r="J96" s="69">
        <v>2626500</v>
      </c>
      <c r="K96" s="69">
        <v>28891500</v>
      </c>
      <c r="L96" s="107">
        <v>44944</v>
      </c>
      <c r="M96" s="85">
        <v>45277</v>
      </c>
      <c r="N96" s="68">
        <v>334</v>
      </c>
      <c r="O96" s="57" t="s">
        <v>1511</v>
      </c>
      <c r="P96" s="68">
        <v>10</v>
      </c>
      <c r="Q96" s="58">
        <f t="shared" si="2"/>
        <v>44931</v>
      </c>
      <c r="R96" s="59">
        <f t="shared" si="3"/>
        <v>1569561300</v>
      </c>
      <c r="S96" s="68" t="s">
        <v>2083</v>
      </c>
      <c r="T96" s="69">
        <v>28891500</v>
      </c>
      <c r="U96" s="57" t="s">
        <v>1014</v>
      </c>
      <c r="V96" s="92" t="s">
        <v>1055</v>
      </c>
      <c r="W96" s="97"/>
      <c r="X96" s="98"/>
      <c r="Y96" s="97"/>
      <c r="Z96" s="99"/>
      <c r="AA96" s="79"/>
      <c r="AB96" s="79"/>
      <c r="AC96" s="79"/>
      <c r="AD96" s="99"/>
      <c r="AE96" s="79"/>
      <c r="AF96" s="79"/>
      <c r="AG96" s="89"/>
      <c r="AH96" s="75"/>
      <c r="AI96" s="93"/>
      <c r="AJ96" s="75"/>
      <c r="AK96" s="100"/>
      <c r="AL96" s="75"/>
      <c r="AM96" s="75"/>
      <c r="AN96" s="101"/>
      <c r="AO96" s="102"/>
      <c r="AP96" s="76"/>
      <c r="AQ96" s="57" t="s">
        <v>1397</v>
      </c>
      <c r="AR96" s="62" t="s">
        <v>2084</v>
      </c>
      <c r="AS96" s="62" t="s">
        <v>2085</v>
      </c>
      <c r="AT96" s="52" t="s">
        <v>2086</v>
      </c>
      <c r="AU96" s="53"/>
    </row>
    <row r="97" spans="1:47" ht="28.35" customHeight="1" x14ac:dyDescent="0.25">
      <c r="A97" s="46">
        <v>95</v>
      </c>
      <c r="B97" s="66" t="s">
        <v>2087</v>
      </c>
      <c r="C97" s="48" t="s">
        <v>980</v>
      </c>
      <c r="D97" s="71" t="s">
        <v>2021</v>
      </c>
      <c r="E97" s="50" t="s">
        <v>1389</v>
      </c>
      <c r="F97" s="108" t="s">
        <v>2088</v>
      </c>
      <c r="G97" s="68" t="s">
        <v>2089</v>
      </c>
      <c r="H97" s="52" t="s">
        <v>2090</v>
      </c>
      <c r="I97" s="53" t="s">
        <v>1469</v>
      </c>
      <c r="J97" s="69">
        <v>3677100</v>
      </c>
      <c r="K97" s="69">
        <v>40448100</v>
      </c>
      <c r="L97" s="107">
        <v>44944</v>
      </c>
      <c r="M97" s="85">
        <v>45277</v>
      </c>
      <c r="N97" s="68">
        <v>334</v>
      </c>
      <c r="O97" s="51" t="s">
        <v>1443</v>
      </c>
      <c r="P97" s="68" t="s">
        <v>2091</v>
      </c>
      <c r="Q97" s="58" t="e">
        <f t="shared" si="2"/>
        <v>#N/A</v>
      </c>
      <c r="R97" s="59" t="e">
        <f t="shared" si="3"/>
        <v>#N/A</v>
      </c>
      <c r="S97" s="68" t="s">
        <v>2092</v>
      </c>
      <c r="T97" s="69">
        <v>40448100</v>
      </c>
      <c r="U97" s="57" t="s">
        <v>28</v>
      </c>
      <c r="V97" s="92" t="s">
        <v>1778</v>
      </c>
      <c r="W97" s="97"/>
      <c r="X97" s="98"/>
      <c r="Y97" s="97"/>
      <c r="Z97" s="99"/>
      <c r="AA97" s="79"/>
      <c r="AB97" s="79"/>
      <c r="AC97" s="79"/>
      <c r="AD97" s="99"/>
      <c r="AE97" s="79"/>
      <c r="AF97" s="79"/>
      <c r="AG97" s="89"/>
      <c r="AH97" s="75"/>
      <c r="AI97" s="93"/>
      <c r="AJ97" s="75"/>
      <c r="AK97" s="100"/>
      <c r="AL97" s="75"/>
      <c r="AM97" s="75"/>
      <c r="AN97" s="101"/>
      <c r="AO97" s="102"/>
      <c r="AP97" s="76"/>
      <c r="AQ97" s="57" t="s">
        <v>1397</v>
      </c>
      <c r="AR97" s="62" t="s">
        <v>2093</v>
      </c>
      <c r="AS97" s="62" t="s">
        <v>2094</v>
      </c>
      <c r="AT97" s="52" t="s">
        <v>2095</v>
      </c>
      <c r="AU97" s="53"/>
    </row>
    <row r="98" spans="1:47" ht="28.35" customHeight="1" x14ac:dyDescent="0.25">
      <c r="A98" s="46">
        <v>96</v>
      </c>
      <c r="B98" s="66" t="s">
        <v>2096</v>
      </c>
      <c r="C98" s="48" t="s">
        <v>980</v>
      </c>
      <c r="D98" s="71" t="s">
        <v>2021</v>
      </c>
      <c r="E98" s="50" t="s">
        <v>1423</v>
      </c>
      <c r="F98" s="108" t="s">
        <v>2097</v>
      </c>
      <c r="G98" s="109" t="s">
        <v>2098</v>
      </c>
      <c r="H98" s="52" t="s">
        <v>2031</v>
      </c>
      <c r="I98" s="53" t="s">
        <v>17</v>
      </c>
      <c r="J98" s="69">
        <v>1854000</v>
      </c>
      <c r="K98" s="69">
        <v>20394000</v>
      </c>
      <c r="L98" s="107">
        <v>44944</v>
      </c>
      <c r="M98" s="85">
        <v>45277</v>
      </c>
      <c r="N98" s="68">
        <v>334</v>
      </c>
      <c r="O98" s="57" t="s">
        <v>1511</v>
      </c>
      <c r="P98" s="68">
        <v>10</v>
      </c>
      <c r="Q98" s="58">
        <f t="shared" si="2"/>
        <v>44931</v>
      </c>
      <c r="R98" s="59">
        <f t="shared" si="3"/>
        <v>1569561300</v>
      </c>
      <c r="S98" s="68" t="s">
        <v>2099</v>
      </c>
      <c r="T98" s="69">
        <v>20394000</v>
      </c>
      <c r="U98" s="57" t="s">
        <v>1014</v>
      </c>
      <c r="V98" s="92" t="s">
        <v>1055</v>
      </c>
      <c r="W98" s="97"/>
      <c r="X98" s="98"/>
      <c r="Y98" s="97"/>
      <c r="Z98" s="99"/>
      <c r="AA98" s="79"/>
      <c r="AB98" s="79"/>
      <c r="AC98" s="79"/>
      <c r="AD98" s="99"/>
      <c r="AE98" s="79"/>
      <c r="AF98" s="79"/>
      <c r="AG98" s="89"/>
      <c r="AH98" s="75"/>
      <c r="AI98" s="93"/>
      <c r="AJ98" s="75"/>
      <c r="AK98" s="100"/>
      <c r="AL98" s="75"/>
      <c r="AM98" s="75"/>
      <c r="AN98" s="101"/>
      <c r="AO98" s="102"/>
      <c r="AP98" s="76"/>
      <c r="AQ98" s="57" t="s">
        <v>1397</v>
      </c>
      <c r="AR98" s="62" t="s">
        <v>2033</v>
      </c>
      <c r="AS98" s="62" t="s">
        <v>2072</v>
      </c>
      <c r="AT98" s="52" t="s">
        <v>2100</v>
      </c>
      <c r="AU98" s="53"/>
    </row>
    <row r="99" spans="1:47" ht="28.35" customHeight="1" x14ac:dyDescent="0.25">
      <c r="A99" s="46">
        <v>97</v>
      </c>
      <c r="B99" s="66" t="s">
        <v>2101</v>
      </c>
      <c r="C99" s="48" t="s">
        <v>980</v>
      </c>
      <c r="D99" s="71" t="s">
        <v>2021</v>
      </c>
      <c r="E99" s="50" t="s">
        <v>1389</v>
      </c>
      <c r="F99" s="108" t="s">
        <v>2102</v>
      </c>
      <c r="G99" s="68" t="s">
        <v>2103</v>
      </c>
      <c r="H99" s="52" t="s">
        <v>2104</v>
      </c>
      <c r="I99" s="53" t="s">
        <v>1469</v>
      </c>
      <c r="J99" s="69">
        <v>3992280</v>
      </c>
      <c r="K99" s="69">
        <v>43915080</v>
      </c>
      <c r="L99" s="107">
        <v>44944</v>
      </c>
      <c r="M99" s="85">
        <v>45277</v>
      </c>
      <c r="N99" s="68">
        <v>334</v>
      </c>
      <c r="O99" s="57" t="s">
        <v>1443</v>
      </c>
      <c r="P99" s="68" t="s">
        <v>2105</v>
      </c>
      <c r="Q99" s="58" t="e">
        <f t="shared" si="2"/>
        <v>#N/A</v>
      </c>
      <c r="R99" s="59" t="e">
        <f t="shared" si="3"/>
        <v>#N/A</v>
      </c>
      <c r="S99" s="68" t="s">
        <v>2106</v>
      </c>
      <c r="T99" s="69">
        <v>43915080</v>
      </c>
      <c r="U99" s="57" t="s">
        <v>123</v>
      </c>
      <c r="V99" s="92" t="s">
        <v>1778</v>
      </c>
      <c r="W99" s="97"/>
      <c r="X99" s="98"/>
      <c r="Y99" s="97"/>
      <c r="Z99" s="99"/>
      <c r="AA99" s="79"/>
      <c r="AB99" s="79"/>
      <c r="AC99" s="79"/>
      <c r="AD99" s="99"/>
      <c r="AE99" s="79"/>
      <c r="AF99" s="79"/>
      <c r="AG99" s="89"/>
      <c r="AH99" s="75"/>
      <c r="AI99" s="93"/>
      <c r="AJ99" s="75"/>
      <c r="AK99" s="100"/>
      <c r="AL99" s="75"/>
      <c r="AM99" s="75"/>
      <c r="AN99" s="101"/>
      <c r="AO99" s="102"/>
      <c r="AP99" s="76"/>
      <c r="AQ99" s="57" t="s">
        <v>1397</v>
      </c>
      <c r="AR99" s="62" t="s">
        <v>2107</v>
      </c>
      <c r="AS99" s="62" t="s">
        <v>2108</v>
      </c>
      <c r="AT99" s="52" t="s">
        <v>2109</v>
      </c>
      <c r="AU99" s="53"/>
    </row>
    <row r="100" spans="1:47" ht="28.35" customHeight="1" x14ac:dyDescent="0.25">
      <c r="A100" s="46">
        <v>98</v>
      </c>
      <c r="B100" s="66" t="s">
        <v>2110</v>
      </c>
      <c r="C100" s="48" t="s">
        <v>980</v>
      </c>
      <c r="D100" s="71" t="s">
        <v>2021</v>
      </c>
      <c r="E100" s="50" t="s">
        <v>1423</v>
      </c>
      <c r="F100" s="83" t="s">
        <v>2111</v>
      </c>
      <c r="G100" s="110" t="s">
        <v>2112</v>
      </c>
      <c r="H100" s="52" t="s">
        <v>2031</v>
      </c>
      <c r="I100" s="53" t="s">
        <v>17</v>
      </c>
      <c r="J100" s="69">
        <v>1854000</v>
      </c>
      <c r="K100" s="70">
        <v>20394000</v>
      </c>
      <c r="L100" s="82">
        <v>44944</v>
      </c>
      <c r="M100" s="85">
        <v>45277</v>
      </c>
      <c r="N100" s="68">
        <v>334</v>
      </c>
      <c r="O100" s="57" t="s">
        <v>1511</v>
      </c>
      <c r="P100" s="68">
        <v>10</v>
      </c>
      <c r="Q100" s="58">
        <f t="shared" si="2"/>
        <v>44931</v>
      </c>
      <c r="R100" s="59">
        <f t="shared" si="3"/>
        <v>1569561300</v>
      </c>
      <c r="S100" s="68" t="s">
        <v>2113</v>
      </c>
      <c r="T100" s="70">
        <v>20394000</v>
      </c>
      <c r="U100" s="57" t="s">
        <v>1014</v>
      </c>
      <c r="V100" s="92" t="s">
        <v>1055</v>
      </c>
      <c r="W100" s="97"/>
      <c r="X100" s="98"/>
      <c r="Y100" s="97"/>
      <c r="Z100" s="99"/>
      <c r="AA100" s="79"/>
      <c r="AB100" s="79"/>
      <c r="AC100" s="79"/>
      <c r="AD100" s="99"/>
      <c r="AE100" s="79"/>
      <c r="AF100" s="79"/>
      <c r="AG100" s="89"/>
      <c r="AH100" s="79"/>
      <c r="AI100" s="93"/>
      <c r="AJ100" s="79"/>
      <c r="AK100" s="94"/>
      <c r="AL100" s="75"/>
      <c r="AM100" s="75"/>
      <c r="AN100" s="101"/>
      <c r="AO100" s="102"/>
      <c r="AP100" s="76"/>
      <c r="AQ100" s="57" t="s">
        <v>1397</v>
      </c>
      <c r="AR100" s="62" t="s">
        <v>2033</v>
      </c>
      <c r="AS100" s="62" t="s">
        <v>2072</v>
      </c>
      <c r="AT100" s="52" t="s">
        <v>2114</v>
      </c>
      <c r="AU100" s="53"/>
    </row>
    <row r="101" spans="1:47" ht="28.35" customHeight="1" x14ac:dyDescent="0.25">
      <c r="A101" s="46">
        <v>99</v>
      </c>
      <c r="B101" s="66" t="s">
        <v>2115</v>
      </c>
      <c r="C101" s="48" t="s">
        <v>980</v>
      </c>
      <c r="D101" s="71" t="s">
        <v>2021</v>
      </c>
      <c r="E101" s="50" t="s">
        <v>1423</v>
      </c>
      <c r="F101" s="83" t="s">
        <v>2116</v>
      </c>
      <c r="G101" s="68" t="s">
        <v>2117</v>
      </c>
      <c r="H101" s="52" t="s">
        <v>2031</v>
      </c>
      <c r="I101" s="53" t="s">
        <v>17</v>
      </c>
      <c r="J101" s="69">
        <v>1854000</v>
      </c>
      <c r="K101" s="70">
        <v>20394000</v>
      </c>
      <c r="L101" s="82">
        <v>44944</v>
      </c>
      <c r="M101" s="85">
        <v>45277</v>
      </c>
      <c r="N101" s="68">
        <v>334</v>
      </c>
      <c r="O101" s="57" t="s">
        <v>1511</v>
      </c>
      <c r="P101" s="68">
        <v>10</v>
      </c>
      <c r="Q101" s="58">
        <f t="shared" si="2"/>
        <v>44931</v>
      </c>
      <c r="R101" s="59">
        <f t="shared" si="3"/>
        <v>1569561300</v>
      </c>
      <c r="S101" s="68" t="s">
        <v>2118</v>
      </c>
      <c r="T101" s="70">
        <v>20394000</v>
      </c>
      <c r="U101" s="57" t="s">
        <v>1014</v>
      </c>
      <c r="V101" s="92" t="s">
        <v>1055</v>
      </c>
      <c r="W101" s="97"/>
      <c r="X101" s="98"/>
      <c r="Y101" s="97"/>
      <c r="Z101" s="99"/>
      <c r="AA101" s="79"/>
      <c r="AB101" s="79"/>
      <c r="AC101" s="79"/>
      <c r="AD101" s="99"/>
      <c r="AE101" s="79"/>
      <c r="AF101" s="79"/>
      <c r="AG101" s="89"/>
      <c r="AH101" s="75"/>
      <c r="AI101" s="93"/>
      <c r="AJ101" s="79"/>
      <c r="AK101" s="94"/>
      <c r="AL101" s="75"/>
      <c r="AM101" s="75"/>
      <c r="AN101" s="101"/>
      <c r="AO101" s="102"/>
      <c r="AP101" s="76"/>
      <c r="AQ101" s="57" t="s">
        <v>1397</v>
      </c>
      <c r="AR101" s="62" t="s">
        <v>2033</v>
      </c>
      <c r="AS101" s="62" t="s">
        <v>2072</v>
      </c>
      <c r="AT101" s="52" t="s">
        <v>2119</v>
      </c>
      <c r="AU101" s="53"/>
    </row>
    <row r="102" spans="1:47" ht="28.35" customHeight="1" x14ac:dyDescent="0.25">
      <c r="A102" s="46">
        <v>100</v>
      </c>
      <c r="B102" s="66" t="s">
        <v>2120</v>
      </c>
      <c r="C102" s="48" t="s">
        <v>980</v>
      </c>
      <c r="D102" s="71" t="s">
        <v>2021</v>
      </c>
      <c r="E102" s="50" t="s">
        <v>1423</v>
      </c>
      <c r="F102" s="83" t="s">
        <v>2121</v>
      </c>
      <c r="G102" s="68" t="s">
        <v>2122</v>
      </c>
      <c r="H102" s="52" t="s">
        <v>2031</v>
      </c>
      <c r="I102" s="53" t="s">
        <v>17</v>
      </c>
      <c r="J102" s="69">
        <v>1854000</v>
      </c>
      <c r="K102" s="70">
        <v>20394000</v>
      </c>
      <c r="L102" s="82">
        <v>44944</v>
      </c>
      <c r="M102" s="85">
        <v>45277</v>
      </c>
      <c r="N102" s="68">
        <v>334</v>
      </c>
      <c r="O102" s="57" t="s">
        <v>1511</v>
      </c>
      <c r="P102" s="68">
        <v>10</v>
      </c>
      <c r="Q102" s="58">
        <f t="shared" si="2"/>
        <v>44931</v>
      </c>
      <c r="R102" s="59">
        <f t="shared" si="3"/>
        <v>1569561300</v>
      </c>
      <c r="S102" s="68" t="s">
        <v>2123</v>
      </c>
      <c r="T102" s="70">
        <v>20394000</v>
      </c>
      <c r="U102" s="57" t="s">
        <v>1014</v>
      </c>
      <c r="V102" s="92" t="s">
        <v>1055</v>
      </c>
      <c r="W102" s="97"/>
      <c r="X102" s="98"/>
      <c r="Y102" s="97"/>
      <c r="Z102" s="99"/>
      <c r="AA102" s="79"/>
      <c r="AB102" s="79"/>
      <c r="AC102" s="79"/>
      <c r="AD102" s="99"/>
      <c r="AE102" s="79"/>
      <c r="AF102" s="79"/>
      <c r="AG102" s="89"/>
      <c r="AH102" s="75"/>
      <c r="AI102" s="93"/>
      <c r="AJ102" s="79"/>
      <c r="AK102" s="94"/>
      <c r="AL102" s="75"/>
      <c r="AM102" s="75"/>
      <c r="AN102" s="101"/>
      <c r="AO102" s="102"/>
      <c r="AP102" s="76"/>
      <c r="AQ102" s="57" t="s">
        <v>1397</v>
      </c>
      <c r="AR102" s="62" t="s">
        <v>2033</v>
      </c>
      <c r="AS102" s="62" t="s">
        <v>2072</v>
      </c>
      <c r="AT102" s="52" t="s">
        <v>2124</v>
      </c>
      <c r="AU102" s="53"/>
    </row>
    <row r="103" spans="1:47" ht="28.35" customHeight="1" x14ac:dyDescent="0.25">
      <c r="A103" s="46">
        <v>101</v>
      </c>
      <c r="B103" s="66" t="s">
        <v>2125</v>
      </c>
      <c r="C103" s="48" t="s">
        <v>980</v>
      </c>
      <c r="D103" s="71" t="s">
        <v>2021</v>
      </c>
      <c r="E103" s="50" t="s">
        <v>1423</v>
      </c>
      <c r="F103" s="83" t="s">
        <v>2126</v>
      </c>
      <c r="G103" s="68" t="s">
        <v>2127</v>
      </c>
      <c r="H103" s="52" t="s">
        <v>2031</v>
      </c>
      <c r="I103" s="53" t="s">
        <v>17</v>
      </c>
      <c r="J103" s="69">
        <v>1854000</v>
      </c>
      <c r="K103" s="70">
        <v>20394000</v>
      </c>
      <c r="L103" s="82">
        <v>44944</v>
      </c>
      <c r="M103" s="85">
        <v>45277</v>
      </c>
      <c r="N103" s="68">
        <v>334</v>
      </c>
      <c r="O103" s="57" t="s">
        <v>1511</v>
      </c>
      <c r="P103" s="68">
        <v>10</v>
      </c>
      <c r="Q103" s="58">
        <f t="shared" si="2"/>
        <v>44931</v>
      </c>
      <c r="R103" s="59">
        <f t="shared" si="3"/>
        <v>1569561300</v>
      </c>
      <c r="S103" s="68" t="s">
        <v>2128</v>
      </c>
      <c r="T103" s="70">
        <v>20394000</v>
      </c>
      <c r="U103" s="57" t="s">
        <v>1014</v>
      </c>
      <c r="V103" s="92" t="s">
        <v>1055</v>
      </c>
      <c r="W103" s="97"/>
      <c r="X103" s="79"/>
      <c r="Y103" s="97"/>
      <c r="Z103" s="99"/>
      <c r="AA103" s="79"/>
      <c r="AB103" s="79"/>
      <c r="AC103" s="79"/>
      <c r="AD103" s="99"/>
      <c r="AE103" s="79"/>
      <c r="AF103" s="79"/>
      <c r="AG103" s="89"/>
      <c r="AH103" s="79"/>
      <c r="AI103" s="93"/>
      <c r="AJ103" s="79"/>
      <c r="AK103" s="94"/>
      <c r="AL103" s="75"/>
      <c r="AM103" s="75"/>
      <c r="AN103" s="101"/>
      <c r="AO103" s="102"/>
      <c r="AP103" s="76"/>
      <c r="AQ103" s="57" t="s">
        <v>1397</v>
      </c>
      <c r="AR103" s="62" t="s">
        <v>2033</v>
      </c>
      <c r="AS103" s="62" t="s">
        <v>2072</v>
      </c>
      <c r="AT103" s="52" t="s">
        <v>2129</v>
      </c>
      <c r="AU103" s="53"/>
    </row>
    <row r="104" spans="1:47" ht="28.35" customHeight="1" x14ac:dyDescent="0.25">
      <c r="A104" s="46">
        <v>102</v>
      </c>
      <c r="B104" s="66" t="s">
        <v>2130</v>
      </c>
      <c r="C104" s="48" t="s">
        <v>980</v>
      </c>
      <c r="D104" s="71" t="s">
        <v>2021</v>
      </c>
      <c r="E104" s="50" t="s">
        <v>1423</v>
      </c>
      <c r="F104" s="51" t="s">
        <v>2131</v>
      </c>
      <c r="G104" s="68" t="s">
        <v>2132</v>
      </c>
      <c r="H104" s="52" t="s">
        <v>2031</v>
      </c>
      <c r="I104" s="53" t="s">
        <v>17</v>
      </c>
      <c r="J104" s="69">
        <v>1854000</v>
      </c>
      <c r="K104" s="70">
        <v>20394000</v>
      </c>
      <c r="L104" s="82">
        <v>44944</v>
      </c>
      <c r="M104" s="85">
        <v>45277</v>
      </c>
      <c r="N104" s="68">
        <v>334</v>
      </c>
      <c r="O104" s="57" t="s">
        <v>1511</v>
      </c>
      <c r="P104" s="68">
        <v>11</v>
      </c>
      <c r="Q104" s="58">
        <f t="shared" si="2"/>
        <v>44931</v>
      </c>
      <c r="R104" s="59">
        <f t="shared" si="3"/>
        <v>1275410620</v>
      </c>
      <c r="S104" s="68" t="s">
        <v>2133</v>
      </c>
      <c r="T104" s="70">
        <v>20394000</v>
      </c>
      <c r="U104" s="57" t="s">
        <v>1014</v>
      </c>
      <c r="V104" s="92" t="s">
        <v>1512</v>
      </c>
      <c r="W104" s="97"/>
      <c r="X104" s="98"/>
      <c r="Y104" s="97"/>
      <c r="Z104" s="99"/>
      <c r="AA104" s="79"/>
      <c r="AB104" s="79"/>
      <c r="AC104" s="79"/>
      <c r="AD104" s="99"/>
      <c r="AE104" s="79"/>
      <c r="AF104" s="79"/>
      <c r="AG104" s="89"/>
      <c r="AH104" s="75"/>
      <c r="AI104" s="93"/>
      <c r="AJ104" s="75"/>
      <c r="AK104" s="100"/>
      <c r="AL104" s="75"/>
      <c r="AM104" s="75"/>
      <c r="AN104" s="101"/>
      <c r="AO104" s="102"/>
      <c r="AP104" s="76"/>
      <c r="AQ104" s="57" t="s">
        <v>1397</v>
      </c>
      <c r="AR104" s="62" t="s">
        <v>2033</v>
      </c>
      <c r="AS104" s="62" t="s">
        <v>2072</v>
      </c>
      <c r="AT104" s="52" t="s">
        <v>2134</v>
      </c>
      <c r="AU104" s="53"/>
    </row>
    <row r="105" spans="1:47" ht="28.35" customHeight="1" x14ac:dyDescent="0.25">
      <c r="A105" s="46">
        <v>103</v>
      </c>
      <c r="B105" s="66" t="s">
        <v>2135</v>
      </c>
      <c r="C105" s="48" t="s">
        <v>980</v>
      </c>
      <c r="D105" s="71" t="s">
        <v>2021</v>
      </c>
      <c r="E105" s="50" t="s">
        <v>1423</v>
      </c>
      <c r="F105" s="83" t="s">
        <v>2136</v>
      </c>
      <c r="G105" s="68" t="s">
        <v>2137</v>
      </c>
      <c r="H105" s="52" t="s">
        <v>2031</v>
      </c>
      <c r="I105" s="53" t="s">
        <v>17</v>
      </c>
      <c r="J105" s="69">
        <v>1854000</v>
      </c>
      <c r="K105" s="70">
        <v>20394000</v>
      </c>
      <c r="L105" s="82">
        <v>44944</v>
      </c>
      <c r="M105" s="85">
        <v>45277</v>
      </c>
      <c r="N105" s="68">
        <v>334</v>
      </c>
      <c r="O105" s="57" t="s">
        <v>1511</v>
      </c>
      <c r="P105" s="68">
        <v>11</v>
      </c>
      <c r="Q105" s="58">
        <f t="shared" si="2"/>
        <v>44931</v>
      </c>
      <c r="R105" s="59">
        <f t="shared" si="3"/>
        <v>1275410620</v>
      </c>
      <c r="S105" s="68" t="s">
        <v>2138</v>
      </c>
      <c r="T105" s="70">
        <v>20394000</v>
      </c>
      <c r="U105" s="57" t="s">
        <v>1014</v>
      </c>
      <c r="V105" s="92" t="s">
        <v>1512</v>
      </c>
      <c r="W105" s="97"/>
      <c r="X105" s="98"/>
      <c r="Y105" s="97"/>
      <c r="Z105" s="99"/>
      <c r="AA105" s="79"/>
      <c r="AB105" s="79"/>
      <c r="AC105" s="79"/>
      <c r="AD105" s="99"/>
      <c r="AE105" s="79"/>
      <c r="AF105" s="79"/>
      <c r="AG105" s="89"/>
      <c r="AH105" s="75"/>
      <c r="AI105" s="93"/>
      <c r="AJ105" s="75"/>
      <c r="AK105" s="100"/>
      <c r="AL105" s="75"/>
      <c r="AM105" s="75"/>
      <c r="AN105" s="101"/>
      <c r="AO105" s="102"/>
      <c r="AP105" s="76"/>
      <c r="AQ105" s="57" t="s">
        <v>1397</v>
      </c>
      <c r="AR105" s="62" t="s">
        <v>2033</v>
      </c>
      <c r="AS105" s="62" t="s">
        <v>2072</v>
      </c>
      <c r="AT105" s="52" t="s">
        <v>2139</v>
      </c>
      <c r="AU105" s="53"/>
    </row>
    <row r="106" spans="1:47" ht="28.35" customHeight="1" x14ac:dyDescent="0.25">
      <c r="A106" s="46">
        <v>104</v>
      </c>
      <c r="B106" s="66" t="s">
        <v>2140</v>
      </c>
      <c r="C106" s="48" t="s">
        <v>980</v>
      </c>
      <c r="D106" s="71" t="s">
        <v>2021</v>
      </c>
      <c r="E106" s="50" t="s">
        <v>1389</v>
      </c>
      <c r="F106" s="108" t="s">
        <v>2141</v>
      </c>
      <c r="G106" s="68" t="s">
        <v>2142</v>
      </c>
      <c r="H106" s="52" t="s">
        <v>2143</v>
      </c>
      <c r="I106" s="53" t="s">
        <v>1469</v>
      </c>
      <c r="J106" s="69">
        <v>3500000</v>
      </c>
      <c r="K106" s="70">
        <v>38500000</v>
      </c>
      <c r="L106" s="82">
        <v>44944</v>
      </c>
      <c r="M106" s="85">
        <v>45277</v>
      </c>
      <c r="N106" s="68">
        <v>334</v>
      </c>
      <c r="O106" s="51" t="s">
        <v>1443</v>
      </c>
      <c r="P106" s="68">
        <v>9</v>
      </c>
      <c r="Q106" s="58">
        <f t="shared" si="2"/>
        <v>44931</v>
      </c>
      <c r="R106" s="59">
        <f t="shared" si="3"/>
        <v>535597200</v>
      </c>
      <c r="S106" s="68" t="s">
        <v>2144</v>
      </c>
      <c r="T106" s="70">
        <v>38500000</v>
      </c>
      <c r="U106" s="57" t="s">
        <v>1412</v>
      </c>
      <c r="V106" s="92" t="s">
        <v>1055</v>
      </c>
      <c r="W106" s="97"/>
      <c r="X106" s="98"/>
      <c r="Y106" s="97"/>
      <c r="Z106" s="99"/>
      <c r="AA106" s="79"/>
      <c r="AB106" s="79"/>
      <c r="AC106" s="79"/>
      <c r="AD106" s="99"/>
      <c r="AE106" s="79"/>
      <c r="AF106" s="79"/>
      <c r="AG106" s="89"/>
      <c r="AH106" s="75"/>
      <c r="AI106" s="93"/>
      <c r="AJ106" s="75"/>
      <c r="AK106" s="100"/>
      <c r="AL106" s="75"/>
      <c r="AM106" s="75"/>
      <c r="AN106" s="101"/>
      <c r="AO106" s="102"/>
      <c r="AP106" s="76"/>
      <c r="AQ106" s="57" t="s">
        <v>1397</v>
      </c>
      <c r="AR106" s="62" t="s">
        <v>2145</v>
      </c>
      <c r="AS106" s="62" t="s">
        <v>2146</v>
      </c>
      <c r="AT106" s="52" t="s">
        <v>2147</v>
      </c>
      <c r="AU106" s="53"/>
    </row>
    <row r="107" spans="1:47" ht="28.35" customHeight="1" x14ac:dyDescent="0.25">
      <c r="A107" s="46">
        <v>105</v>
      </c>
      <c r="B107" s="66" t="s">
        <v>2148</v>
      </c>
      <c r="C107" s="48" t="s">
        <v>980</v>
      </c>
      <c r="D107" s="71" t="s">
        <v>2021</v>
      </c>
      <c r="E107" s="50" t="s">
        <v>1423</v>
      </c>
      <c r="F107" s="108" t="s">
        <v>290</v>
      </c>
      <c r="G107" s="68" t="s">
        <v>289</v>
      </c>
      <c r="H107" s="52" t="s">
        <v>2149</v>
      </c>
      <c r="I107" s="53" t="s">
        <v>1469</v>
      </c>
      <c r="J107" s="69">
        <v>3677100</v>
      </c>
      <c r="K107" s="70">
        <v>40448100</v>
      </c>
      <c r="L107" s="82">
        <v>44944</v>
      </c>
      <c r="M107" s="85">
        <v>45277</v>
      </c>
      <c r="N107" s="68">
        <v>334</v>
      </c>
      <c r="O107" s="51" t="s">
        <v>1443</v>
      </c>
      <c r="P107" s="68">
        <v>6</v>
      </c>
      <c r="Q107" s="58">
        <f t="shared" si="2"/>
        <v>44931</v>
      </c>
      <c r="R107" s="59">
        <f t="shared" si="3"/>
        <v>168462900</v>
      </c>
      <c r="S107" s="68" t="s">
        <v>2150</v>
      </c>
      <c r="T107" s="70">
        <v>40448100</v>
      </c>
      <c r="U107" s="57" t="s">
        <v>1570</v>
      </c>
      <c r="V107" s="92" t="s">
        <v>1055</v>
      </c>
      <c r="W107" s="97"/>
      <c r="X107" s="98"/>
      <c r="Y107" s="97"/>
      <c r="Z107" s="99"/>
      <c r="AA107" s="79"/>
      <c r="AB107" s="79"/>
      <c r="AC107" s="79"/>
      <c r="AD107" s="99"/>
      <c r="AE107" s="79"/>
      <c r="AF107" s="79"/>
      <c r="AG107" s="89"/>
      <c r="AH107" s="75"/>
      <c r="AI107" s="93"/>
      <c r="AJ107" s="75"/>
      <c r="AK107" s="100"/>
      <c r="AL107" s="75"/>
      <c r="AM107" s="75"/>
      <c r="AN107" s="101"/>
      <c r="AO107" s="102"/>
      <c r="AP107" s="76"/>
      <c r="AQ107" s="57" t="s">
        <v>1397</v>
      </c>
      <c r="AR107" s="62" t="s">
        <v>2151</v>
      </c>
      <c r="AS107" s="62" t="s">
        <v>2152</v>
      </c>
      <c r="AT107" s="52" t="s">
        <v>2153</v>
      </c>
      <c r="AU107" s="53"/>
    </row>
    <row r="108" spans="1:47" ht="28.35" customHeight="1" x14ac:dyDescent="0.25">
      <c r="A108" s="46">
        <v>106</v>
      </c>
      <c r="B108" s="66" t="s">
        <v>2154</v>
      </c>
      <c r="C108" s="48" t="s">
        <v>980</v>
      </c>
      <c r="D108" s="71" t="s">
        <v>2155</v>
      </c>
      <c r="E108" s="50" t="s">
        <v>1389</v>
      </c>
      <c r="F108" s="108" t="s">
        <v>2156</v>
      </c>
      <c r="G108" s="68" t="s">
        <v>2157</v>
      </c>
      <c r="H108" s="52" t="s">
        <v>2158</v>
      </c>
      <c r="I108" s="53" t="s">
        <v>17</v>
      </c>
      <c r="J108" s="69">
        <v>3677100</v>
      </c>
      <c r="K108" s="70">
        <v>40448100</v>
      </c>
      <c r="L108" s="82">
        <v>44945</v>
      </c>
      <c r="M108" s="85">
        <v>45278</v>
      </c>
      <c r="N108" s="68">
        <v>334</v>
      </c>
      <c r="O108" s="57" t="s">
        <v>1511</v>
      </c>
      <c r="P108" s="68">
        <v>10</v>
      </c>
      <c r="Q108" s="58">
        <f t="shared" si="2"/>
        <v>44931</v>
      </c>
      <c r="R108" s="59">
        <f t="shared" si="3"/>
        <v>1569561300</v>
      </c>
      <c r="S108" s="68" t="s">
        <v>467</v>
      </c>
      <c r="T108" s="70">
        <v>40448100</v>
      </c>
      <c r="U108" s="57" t="s">
        <v>1014</v>
      </c>
      <c r="V108" s="92" t="s">
        <v>1055</v>
      </c>
      <c r="W108" s="97"/>
      <c r="X108" s="98"/>
      <c r="Y108" s="97"/>
      <c r="Z108" s="99"/>
      <c r="AA108" s="79"/>
      <c r="AB108" s="79"/>
      <c r="AC108" s="79"/>
      <c r="AD108" s="99"/>
      <c r="AE108" s="79"/>
      <c r="AF108" s="79"/>
      <c r="AG108" s="89"/>
      <c r="AH108" s="75"/>
      <c r="AI108" s="93"/>
      <c r="AJ108" s="75"/>
      <c r="AK108" s="100"/>
      <c r="AL108" s="75"/>
      <c r="AM108" s="75"/>
      <c r="AN108" s="101"/>
      <c r="AO108" s="102"/>
      <c r="AP108" s="76"/>
      <c r="AQ108" s="57" t="s">
        <v>1397</v>
      </c>
      <c r="AR108" s="62" t="s">
        <v>2046</v>
      </c>
      <c r="AS108" s="62" t="s">
        <v>2159</v>
      </c>
      <c r="AT108" s="52" t="s">
        <v>2160</v>
      </c>
      <c r="AU108" s="53"/>
    </row>
    <row r="109" spans="1:47" ht="28.35" customHeight="1" x14ac:dyDescent="0.25">
      <c r="A109" s="46">
        <v>107</v>
      </c>
      <c r="B109" s="66" t="s">
        <v>2161</v>
      </c>
      <c r="C109" s="48" t="s">
        <v>980</v>
      </c>
      <c r="D109" s="71" t="s">
        <v>2155</v>
      </c>
      <c r="E109" s="50" t="s">
        <v>1423</v>
      </c>
      <c r="F109" s="51" t="s">
        <v>2162</v>
      </c>
      <c r="G109" s="68" t="s">
        <v>2163</v>
      </c>
      <c r="H109" s="52" t="s">
        <v>2031</v>
      </c>
      <c r="I109" s="53" t="s">
        <v>17</v>
      </c>
      <c r="J109" s="69">
        <v>1854000</v>
      </c>
      <c r="K109" s="70">
        <v>20394000</v>
      </c>
      <c r="L109" s="82">
        <v>44945</v>
      </c>
      <c r="M109" s="85">
        <v>45278</v>
      </c>
      <c r="N109" s="68">
        <v>334</v>
      </c>
      <c r="O109" s="57" t="s">
        <v>1511</v>
      </c>
      <c r="P109" s="68">
        <v>10</v>
      </c>
      <c r="Q109" s="58">
        <f t="shared" si="2"/>
        <v>44931</v>
      </c>
      <c r="R109" s="59">
        <f t="shared" si="3"/>
        <v>1569561300</v>
      </c>
      <c r="S109" s="68" t="s">
        <v>2164</v>
      </c>
      <c r="T109" s="70">
        <v>20394000</v>
      </c>
      <c r="U109" s="57" t="s">
        <v>1014</v>
      </c>
      <c r="V109" s="92" t="s">
        <v>1055</v>
      </c>
      <c r="W109" s="97"/>
      <c r="X109" s="98"/>
      <c r="Y109" s="97"/>
      <c r="Z109" s="99"/>
      <c r="AA109" s="79"/>
      <c r="AB109" s="79"/>
      <c r="AC109" s="79"/>
      <c r="AD109" s="99"/>
      <c r="AE109" s="79"/>
      <c r="AF109" s="79"/>
      <c r="AG109" s="89"/>
      <c r="AH109" s="79"/>
      <c r="AI109" s="93"/>
      <c r="AJ109" s="79"/>
      <c r="AK109" s="94"/>
      <c r="AL109" s="75"/>
      <c r="AM109" s="75"/>
      <c r="AN109" s="101"/>
      <c r="AO109" s="102"/>
      <c r="AP109" s="76"/>
      <c r="AQ109" s="57" t="s">
        <v>1397</v>
      </c>
      <c r="AR109" s="62" t="s">
        <v>2033</v>
      </c>
      <c r="AS109" s="62" t="s">
        <v>2072</v>
      </c>
      <c r="AT109" s="52" t="s">
        <v>2165</v>
      </c>
      <c r="AU109" s="53"/>
    </row>
    <row r="110" spans="1:47" ht="28.35" customHeight="1" x14ac:dyDescent="0.25">
      <c r="A110" s="46">
        <v>108</v>
      </c>
      <c r="B110" s="66" t="s">
        <v>2166</v>
      </c>
      <c r="C110" s="48" t="s">
        <v>980</v>
      </c>
      <c r="D110" s="71" t="s">
        <v>2155</v>
      </c>
      <c r="E110" s="50" t="s">
        <v>1423</v>
      </c>
      <c r="F110" s="51" t="s">
        <v>2167</v>
      </c>
      <c r="G110" s="68" t="s">
        <v>2168</v>
      </c>
      <c r="H110" s="52" t="s">
        <v>2031</v>
      </c>
      <c r="I110" s="53" t="s">
        <v>17</v>
      </c>
      <c r="J110" s="69">
        <v>1854000</v>
      </c>
      <c r="K110" s="70">
        <v>20394000</v>
      </c>
      <c r="L110" s="82">
        <v>44945</v>
      </c>
      <c r="M110" s="85">
        <v>45278</v>
      </c>
      <c r="N110" s="68">
        <v>334</v>
      </c>
      <c r="O110" s="57" t="s">
        <v>1511</v>
      </c>
      <c r="P110" s="68">
        <v>11</v>
      </c>
      <c r="Q110" s="58">
        <f t="shared" si="2"/>
        <v>44931</v>
      </c>
      <c r="R110" s="59">
        <f t="shared" si="3"/>
        <v>1275410620</v>
      </c>
      <c r="S110" s="68" t="s">
        <v>2169</v>
      </c>
      <c r="T110" s="70">
        <v>20394000</v>
      </c>
      <c r="U110" s="57" t="s">
        <v>1014</v>
      </c>
      <c r="V110" s="92" t="s">
        <v>1512</v>
      </c>
      <c r="W110" s="97"/>
      <c r="X110" s="98"/>
      <c r="Y110" s="97"/>
      <c r="Z110" s="99"/>
      <c r="AA110" s="79"/>
      <c r="AB110" s="79"/>
      <c r="AC110" s="79"/>
      <c r="AD110" s="99"/>
      <c r="AE110" s="79"/>
      <c r="AF110" s="79"/>
      <c r="AG110" s="89"/>
      <c r="AH110" s="75"/>
      <c r="AI110" s="93"/>
      <c r="AJ110" s="75"/>
      <c r="AK110" s="100"/>
      <c r="AL110" s="75"/>
      <c r="AM110" s="75"/>
      <c r="AN110" s="101"/>
      <c r="AO110" s="102"/>
      <c r="AP110" s="76"/>
      <c r="AQ110" s="57" t="s">
        <v>1397</v>
      </c>
      <c r="AR110" s="62" t="s">
        <v>2033</v>
      </c>
      <c r="AS110" s="62" t="s">
        <v>2170</v>
      </c>
      <c r="AT110" s="52" t="s">
        <v>2171</v>
      </c>
      <c r="AU110" s="53"/>
    </row>
    <row r="111" spans="1:47" ht="28.35" customHeight="1" x14ac:dyDescent="0.25">
      <c r="A111" s="46">
        <v>109</v>
      </c>
      <c r="B111" s="66" t="s">
        <v>2172</v>
      </c>
      <c r="C111" s="48" t="s">
        <v>980</v>
      </c>
      <c r="D111" s="71" t="s">
        <v>2155</v>
      </c>
      <c r="E111" s="50" t="s">
        <v>1423</v>
      </c>
      <c r="F111" s="51" t="s">
        <v>2173</v>
      </c>
      <c r="G111" s="68" t="s">
        <v>2174</v>
      </c>
      <c r="H111" s="52" t="s">
        <v>2031</v>
      </c>
      <c r="I111" s="53" t="s">
        <v>17</v>
      </c>
      <c r="J111" s="69">
        <v>1854000</v>
      </c>
      <c r="K111" s="70">
        <v>20394000</v>
      </c>
      <c r="L111" s="82">
        <v>44945</v>
      </c>
      <c r="M111" s="85">
        <v>45278</v>
      </c>
      <c r="N111" s="68">
        <v>334</v>
      </c>
      <c r="O111" s="57" t="s">
        <v>1511</v>
      </c>
      <c r="P111" s="68">
        <v>11</v>
      </c>
      <c r="Q111" s="58">
        <f t="shared" si="2"/>
        <v>44931</v>
      </c>
      <c r="R111" s="59">
        <f t="shared" si="3"/>
        <v>1275410620</v>
      </c>
      <c r="S111" s="68" t="s">
        <v>2175</v>
      </c>
      <c r="T111" s="70">
        <v>20394000</v>
      </c>
      <c r="U111" s="57" t="s">
        <v>1014</v>
      </c>
      <c r="V111" s="92" t="s">
        <v>1512</v>
      </c>
      <c r="W111" s="97"/>
      <c r="X111" s="98"/>
      <c r="Y111" s="97"/>
      <c r="Z111" s="99"/>
      <c r="AA111" s="79"/>
      <c r="AB111" s="79"/>
      <c r="AC111" s="79"/>
      <c r="AD111" s="99"/>
      <c r="AE111" s="79"/>
      <c r="AF111" s="79"/>
      <c r="AG111" s="89"/>
      <c r="AH111" s="75"/>
      <c r="AI111" s="93"/>
      <c r="AJ111" s="75"/>
      <c r="AK111" s="100"/>
      <c r="AL111" s="75"/>
      <c r="AM111" s="75"/>
      <c r="AN111" s="101"/>
      <c r="AO111" s="102"/>
      <c r="AP111" s="76"/>
      <c r="AQ111" s="57" t="s">
        <v>1397</v>
      </c>
      <c r="AR111" s="62" t="s">
        <v>2033</v>
      </c>
      <c r="AS111" s="62" t="s">
        <v>2072</v>
      </c>
      <c r="AT111" s="52" t="s">
        <v>2176</v>
      </c>
      <c r="AU111" s="53"/>
    </row>
    <row r="112" spans="1:47" ht="28.35" customHeight="1" x14ac:dyDescent="0.25">
      <c r="A112" s="46">
        <v>110</v>
      </c>
      <c r="B112" s="66" t="s">
        <v>2177</v>
      </c>
      <c r="C112" s="48" t="s">
        <v>980</v>
      </c>
      <c r="D112" s="71" t="s">
        <v>2155</v>
      </c>
      <c r="E112" s="50" t="s">
        <v>1423</v>
      </c>
      <c r="F112" s="51" t="s">
        <v>2178</v>
      </c>
      <c r="G112" s="68" t="s">
        <v>2179</v>
      </c>
      <c r="H112" s="52" t="s">
        <v>2031</v>
      </c>
      <c r="I112" s="53" t="s">
        <v>17</v>
      </c>
      <c r="J112" s="69">
        <v>1854000</v>
      </c>
      <c r="K112" s="70">
        <v>20394000</v>
      </c>
      <c r="L112" s="82">
        <v>44945</v>
      </c>
      <c r="M112" s="85">
        <v>45278</v>
      </c>
      <c r="N112" s="68">
        <v>334</v>
      </c>
      <c r="O112" s="57" t="s">
        <v>1511</v>
      </c>
      <c r="P112" s="68">
        <v>11</v>
      </c>
      <c r="Q112" s="58">
        <f t="shared" si="2"/>
        <v>44931</v>
      </c>
      <c r="R112" s="59">
        <f t="shared" si="3"/>
        <v>1275410620</v>
      </c>
      <c r="S112" s="68" t="s">
        <v>2180</v>
      </c>
      <c r="T112" s="70">
        <v>20394000</v>
      </c>
      <c r="U112" s="57" t="s">
        <v>1014</v>
      </c>
      <c r="V112" s="92" t="s">
        <v>1512</v>
      </c>
      <c r="W112" s="97"/>
      <c r="X112" s="98"/>
      <c r="Y112" s="97"/>
      <c r="Z112" s="99"/>
      <c r="AA112" s="79"/>
      <c r="AB112" s="79"/>
      <c r="AC112" s="79"/>
      <c r="AD112" s="99"/>
      <c r="AE112" s="79"/>
      <c r="AF112" s="79"/>
      <c r="AG112" s="89"/>
      <c r="AH112" s="75"/>
      <c r="AI112" s="93"/>
      <c r="AJ112" s="75"/>
      <c r="AK112" s="100"/>
      <c r="AL112" s="75"/>
      <c r="AM112" s="75"/>
      <c r="AN112" s="101"/>
      <c r="AO112" s="102"/>
      <c r="AP112" s="76"/>
      <c r="AQ112" s="57" t="s">
        <v>1397</v>
      </c>
      <c r="AR112" s="62" t="s">
        <v>2033</v>
      </c>
      <c r="AS112" s="62" t="s">
        <v>2072</v>
      </c>
      <c r="AT112" s="52" t="s">
        <v>2181</v>
      </c>
      <c r="AU112" s="53"/>
    </row>
    <row r="113" spans="1:47" ht="28.35" customHeight="1" x14ac:dyDescent="0.25">
      <c r="A113" s="46">
        <v>111</v>
      </c>
      <c r="B113" s="66" t="s">
        <v>2182</v>
      </c>
      <c r="C113" s="48" t="s">
        <v>980</v>
      </c>
      <c r="D113" s="71" t="s">
        <v>2155</v>
      </c>
      <c r="E113" s="50" t="s">
        <v>1423</v>
      </c>
      <c r="F113" s="51" t="s">
        <v>2183</v>
      </c>
      <c r="G113" s="68" t="s">
        <v>2184</v>
      </c>
      <c r="H113" s="52" t="s">
        <v>2031</v>
      </c>
      <c r="I113" s="53" t="s">
        <v>17</v>
      </c>
      <c r="J113" s="69">
        <v>1854000</v>
      </c>
      <c r="K113" s="70">
        <v>20394000</v>
      </c>
      <c r="L113" s="82">
        <v>44945</v>
      </c>
      <c r="M113" s="85">
        <v>45278</v>
      </c>
      <c r="N113" s="68">
        <v>334</v>
      </c>
      <c r="O113" s="57" t="s">
        <v>1511</v>
      </c>
      <c r="P113" s="68">
        <v>11</v>
      </c>
      <c r="Q113" s="58">
        <f t="shared" si="2"/>
        <v>44931</v>
      </c>
      <c r="R113" s="59">
        <f t="shared" si="3"/>
        <v>1275410620</v>
      </c>
      <c r="S113" s="68" t="s">
        <v>2185</v>
      </c>
      <c r="T113" s="70">
        <v>20394000</v>
      </c>
      <c r="U113" s="57" t="s">
        <v>1014</v>
      </c>
      <c r="V113" s="92" t="s">
        <v>1512</v>
      </c>
      <c r="W113" s="97"/>
      <c r="X113" s="98"/>
      <c r="Y113" s="97"/>
      <c r="Z113" s="99"/>
      <c r="AA113" s="79"/>
      <c r="AB113" s="79"/>
      <c r="AC113" s="79"/>
      <c r="AD113" s="99"/>
      <c r="AE113" s="79"/>
      <c r="AF113" s="79"/>
      <c r="AG113" s="89"/>
      <c r="AH113" s="75"/>
      <c r="AI113" s="93"/>
      <c r="AJ113" s="75"/>
      <c r="AK113" s="100"/>
      <c r="AL113" s="75"/>
      <c r="AM113" s="75"/>
      <c r="AN113" s="101"/>
      <c r="AO113" s="102"/>
      <c r="AP113" s="76"/>
      <c r="AQ113" s="57" t="s">
        <v>1397</v>
      </c>
      <c r="AR113" s="62" t="s">
        <v>2033</v>
      </c>
      <c r="AS113" s="62" t="s">
        <v>2072</v>
      </c>
      <c r="AT113" s="52" t="s">
        <v>2186</v>
      </c>
      <c r="AU113" s="53"/>
    </row>
    <row r="114" spans="1:47" ht="28.35" customHeight="1" x14ac:dyDescent="0.25">
      <c r="A114" s="46">
        <v>112</v>
      </c>
      <c r="B114" s="66" t="s">
        <v>2187</v>
      </c>
      <c r="C114" s="48" t="s">
        <v>980</v>
      </c>
      <c r="D114" s="71" t="s">
        <v>2155</v>
      </c>
      <c r="E114" s="50" t="s">
        <v>1423</v>
      </c>
      <c r="F114" s="51" t="s">
        <v>2188</v>
      </c>
      <c r="G114" s="68" t="s">
        <v>2189</v>
      </c>
      <c r="H114" s="52" t="s">
        <v>2031</v>
      </c>
      <c r="I114" s="53" t="s">
        <v>17</v>
      </c>
      <c r="J114" s="69">
        <v>1854000</v>
      </c>
      <c r="K114" s="70">
        <v>20394000</v>
      </c>
      <c r="L114" s="82">
        <v>44945</v>
      </c>
      <c r="M114" s="85">
        <v>45278</v>
      </c>
      <c r="N114" s="68">
        <v>334</v>
      </c>
      <c r="O114" s="57" t="s">
        <v>1511</v>
      </c>
      <c r="P114" s="68">
        <v>11</v>
      </c>
      <c r="Q114" s="58">
        <f t="shared" si="2"/>
        <v>44931</v>
      </c>
      <c r="R114" s="59">
        <f t="shared" si="3"/>
        <v>1275410620</v>
      </c>
      <c r="S114" s="68" t="s">
        <v>752</v>
      </c>
      <c r="T114" s="70">
        <v>20394000</v>
      </c>
      <c r="U114" s="57" t="s">
        <v>1014</v>
      </c>
      <c r="V114" s="92" t="s">
        <v>1512</v>
      </c>
      <c r="W114" s="97"/>
      <c r="X114" s="98"/>
      <c r="Y114" s="97"/>
      <c r="Z114" s="99"/>
      <c r="AA114" s="79"/>
      <c r="AB114" s="79"/>
      <c r="AC114" s="79"/>
      <c r="AD114" s="99"/>
      <c r="AE114" s="79"/>
      <c r="AF114" s="79"/>
      <c r="AG114" s="89"/>
      <c r="AH114" s="75"/>
      <c r="AI114" s="93"/>
      <c r="AJ114" s="75"/>
      <c r="AK114" s="100"/>
      <c r="AL114" s="75"/>
      <c r="AM114" s="75"/>
      <c r="AN114" s="101"/>
      <c r="AO114" s="102"/>
      <c r="AP114" s="76"/>
      <c r="AQ114" s="57" t="s">
        <v>1397</v>
      </c>
      <c r="AR114" s="62" t="s">
        <v>2033</v>
      </c>
      <c r="AS114" s="62" t="s">
        <v>2072</v>
      </c>
      <c r="AT114" s="52" t="s">
        <v>2190</v>
      </c>
      <c r="AU114" s="53"/>
    </row>
    <row r="115" spans="1:47" ht="28.35" customHeight="1" x14ac:dyDescent="0.25">
      <c r="A115" s="46">
        <v>113</v>
      </c>
      <c r="B115" s="66" t="s">
        <v>2191</v>
      </c>
      <c r="C115" s="48" t="s">
        <v>980</v>
      </c>
      <c r="D115" s="71" t="s">
        <v>2155</v>
      </c>
      <c r="E115" s="50" t="s">
        <v>1389</v>
      </c>
      <c r="F115" s="51" t="s">
        <v>2192</v>
      </c>
      <c r="G115" s="68" t="s">
        <v>2193</v>
      </c>
      <c r="H115" s="52" t="s">
        <v>2194</v>
      </c>
      <c r="I115" s="53" t="s">
        <v>1393</v>
      </c>
      <c r="J115" s="69">
        <v>3151800</v>
      </c>
      <c r="K115" s="70">
        <v>34669800</v>
      </c>
      <c r="L115" s="82">
        <v>44945</v>
      </c>
      <c r="M115" s="85">
        <v>45278</v>
      </c>
      <c r="N115" s="68">
        <v>334</v>
      </c>
      <c r="O115" s="57" t="s">
        <v>1394</v>
      </c>
      <c r="P115" s="68">
        <v>9</v>
      </c>
      <c r="Q115" s="58">
        <f t="shared" si="2"/>
        <v>44931</v>
      </c>
      <c r="R115" s="59">
        <f t="shared" si="3"/>
        <v>535597200</v>
      </c>
      <c r="S115" s="68" t="s">
        <v>2195</v>
      </c>
      <c r="T115" s="70">
        <v>34669800</v>
      </c>
      <c r="U115" s="57" t="s">
        <v>1412</v>
      </c>
      <c r="V115" s="92" t="s">
        <v>1055</v>
      </c>
      <c r="W115" s="97"/>
      <c r="X115" s="98"/>
      <c r="Y115" s="97"/>
      <c r="Z115" s="99"/>
      <c r="AA115" s="79"/>
      <c r="AB115" s="79"/>
      <c r="AC115" s="79"/>
      <c r="AD115" s="99"/>
      <c r="AE115" s="79"/>
      <c r="AF115" s="79"/>
      <c r="AG115" s="89"/>
      <c r="AH115" s="75"/>
      <c r="AI115" s="93"/>
      <c r="AJ115" s="75"/>
      <c r="AK115" s="100"/>
      <c r="AL115" s="75"/>
      <c r="AM115" s="75"/>
      <c r="AN115" s="101"/>
      <c r="AO115" s="102"/>
      <c r="AP115" s="76"/>
      <c r="AQ115" s="57" t="s">
        <v>1397</v>
      </c>
      <c r="AR115" s="62" t="s">
        <v>2196</v>
      </c>
      <c r="AS115" s="62" t="s">
        <v>2197</v>
      </c>
      <c r="AT115" s="52" t="s">
        <v>2198</v>
      </c>
      <c r="AU115" s="53"/>
    </row>
    <row r="116" spans="1:47" ht="28.35" customHeight="1" x14ac:dyDescent="0.25">
      <c r="A116" s="46">
        <v>114</v>
      </c>
      <c r="B116" s="66" t="s">
        <v>2199</v>
      </c>
      <c r="C116" s="48" t="s">
        <v>980</v>
      </c>
      <c r="D116" s="71" t="s">
        <v>2155</v>
      </c>
      <c r="E116" s="50" t="s">
        <v>1389</v>
      </c>
      <c r="F116" s="51" t="s">
        <v>2200</v>
      </c>
      <c r="G116" s="68" t="s">
        <v>2201</v>
      </c>
      <c r="H116" s="52" t="s">
        <v>2202</v>
      </c>
      <c r="I116" s="53" t="s">
        <v>17</v>
      </c>
      <c r="J116" s="69">
        <v>3677100</v>
      </c>
      <c r="K116" s="70">
        <v>40448100</v>
      </c>
      <c r="L116" s="82">
        <v>44945</v>
      </c>
      <c r="M116" s="85">
        <v>45278</v>
      </c>
      <c r="N116" s="68">
        <v>334</v>
      </c>
      <c r="O116" s="57" t="s">
        <v>1511</v>
      </c>
      <c r="P116" s="68">
        <v>10</v>
      </c>
      <c r="Q116" s="58">
        <f t="shared" si="2"/>
        <v>44931</v>
      </c>
      <c r="R116" s="59">
        <f t="shared" si="3"/>
        <v>1569561300</v>
      </c>
      <c r="S116" s="68" t="s">
        <v>540</v>
      </c>
      <c r="T116" s="70">
        <v>40448100</v>
      </c>
      <c r="U116" s="57" t="s">
        <v>1014</v>
      </c>
      <c r="V116" s="92" t="s">
        <v>1055</v>
      </c>
      <c r="W116" s="97"/>
      <c r="X116" s="98"/>
      <c r="Y116" s="97"/>
      <c r="Z116" s="99"/>
      <c r="AA116" s="79"/>
      <c r="AB116" s="79"/>
      <c r="AC116" s="79"/>
      <c r="AD116" s="99"/>
      <c r="AE116" s="79"/>
      <c r="AF116" s="79"/>
      <c r="AG116" s="89"/>
      <c r="AH116" s="75"/>
      <c r="AI116" s="93"/>
      <c r="AJ116" s="75"/>
      <c r="AK116" s="100"/>
      <c r="AL116" s="75"/>
      <c r="AM116" s="75"/>
      <c r="AN116" s="101"/>
      <c r="AO116" s="102"/>
      <c r="AP116" s="76"/>
      <c r="AQ116" s="57" t="s">
        <v>1397</v>
      </c>
      <c r="AR116" s="62" t="s">
        <v>2046</v>
      </c>
      <c r="AS116" s="62" t="s">
        <v>2203</v>
      </c>
      <c r="AT116" s="52" t="s">
        <v>2204</v>
      </c>
      <c r="AU116" s="53"/>
    </row>
    <row r="117" spans="1:47" ht="28.35" customHeight="1" x14ac:dyDescent="0.25">
      <c r="A117" s="46">
        <v>115</v>
      </c>
      <c r="B117" s="66" t="s">
        <v>2205</v>
      </c>
      <c r="C117" s="48" t="s">
        <v>980</v>
      </c>
      <c r="D117" s="71" t="s">
        <v>2155</v>
      </c>
      <c r="E117" s="50" t="s">
        <v>1389</v>
      </c>
      <c r="F117" s="83" t="s">
        <v>2206</v>
      </c>
      <c r="G117" s="68" t="s">
        <v>2207</v>
      </c>
      <c r="H117" s="52" t="s">
        <v>2158</v>
      </c>
      <c r="I117" s="53" t="s">
        <v>17</v>
      </c>
      <c r="J117" s="69">
        <v>3677100</v>
      </c>
      <c r="K117" s="70">
        <v>40448100</v>
      </c>
      <c r="L117" s="82">
        <v>44945</v>
      </c>
      <c r="M117" s="85">
        <v>45278</v>
      </c>
      <c r="N117" s="68">
        <v>334</v>
      </c>
      <c r="O117" s="57" t="s">
        <v>1511</v>
      </c>
      <c r="P117" s="68">
        <v>10</v>
      </c>
      <c r="Q117" s="58">
        <f t="shared" si="2"/>
        <v>44931</v>
      </c>
      <c r="R117" s="59">
        <f t="shared" si="3"/>
        <v>1569561300</v>
      </c>
      <c r="S117" s="68" t="s">
        <v>2208</v>
      </c>
      <c r="T117" s="70">
        <v>40448100</v>
      </c>
      <c r="U117" s="57" t="s">
        <v>1014</v>
      </c>
      <c r="V117" s="92" t="s">
        <v>1055</v>
      </c>
      <c r="W117" s="97"/>
      <c r="X117" s="98"/>
      <c r="Y117" s="97"/>
      <c r="Z117" s="99"/>
      <c r="AA117" s="79"/>
      <c r="AB117" s="79"/>
      <c r="AC117" s="79"/>
      <c r="AD117" s="99"/>
      <c r="AE117" s="79"/>
      <c r="AF117" s="79"/>
      <c r="AG117" s="89"/>
      <c r="AH117" s="75"/>
      <c r="AI117" s="93"/>
      <c r="AJ117" s="75"/>
      <c r="AK117" s="100"/>
      <c r="AL117" s="75"/>
      <c r="AM117" s="75"/>
      <c r="AN117" s="101"/>
      <c r="AO117" s="102"/>
      <c r="AP117" s="76"/>
      <c r="AQ117" s="57" t="s">
        <v>1397</v>
      </c>
      <c r="AR117" s="62" t="s">
        <v>2046</v>
      </c>
      <c r="AS117" s="62" t="s">
        <v>2209</v>
      </c>
      <c r="AT117" s="52" t="s">
        <v>2210</v>
      </c>
      <c r="AU117" s="53"/>
    </row>
    <row r="118" spans="1:47" ht="28.35" customHeight="1" x14ac:dyDescent="0.25">
      <c r="A118" s="46">
        <v>116</v>
      </c>
      <c r="B118" s="66" t="s">
        <v>2211</v>
      </c>
      <c r="C118" s="48" t="s">
        <v>980</v>
      </c>
      <c r="D118" s="71" t="s">
        <v>2155</v>
      </c>
      <c r="E118" s="50" t="s">
        <v>1389</v>
      </c>
      <c r="F118" s="83" t="s">
        <v>2212</v>
      </c>
      <c r="G118" s="68" t="s">
        <v>2213</v>
      </c>
      <c r="H118" s="52" t="s">
        <v>2214</v>
      </c>
      <c r="I118" s="53" t="s">
        <v>2215</v>
      </c>
      <c r="J118" s="69">
        <v>3605000</v>
      </c>
      <c r="K118" s="70">
        <v>14420000</v>
      </c>
      <c r="L118" s="82">
        <v>44945</v>
      </c>
      <c r="M118" s="85">
        <v>45064</v>
      </c>
      <c r="N118" s="68">
        <v>120</v>
      </c>
      <c r="O118" s="57" t="s">
        <v>2216</v>
      </c>
      <c r="P118" s="68">
        <v>2</v>
      </c>
      <c r="Q118" s="58">
        <f t="shared" si="2"/>
        <v>44930</v>
      </c>
      <c r="R118" s="59">
        <f t="shared" si="3"/>
        <v>1739392150</v>
      </c>
      <c r="S118" s="68" t="s">
        <v>938</v>
      </c>
      <c r="T118" s="70">
        <v>14420000</v>
      </c>
      <c r="U118" s="57" t="s">
        <v>1396</v>
      </c>
      <c r="V118" s="92" t="s">
        <v>1003</v>
      </c>
      <c r="W118" s="97"/>
      <c r="X118" s="98"/>
      <c r="Y118" s="97"/>
      <c r="Z118" s="99"/>
      <c r="AA118" s="79"/>
      <c r="AB118" s="79"/>
      <c r="AC118" s="79"/>
      <c r="AD118" s="99"/>
      <c r="AE118" s="79"/>
      <c r="AF118" s="79"/>
      <c r="AG118" s="89"/>
      <c r="AH118" s="75"/>
      <c r="AI118" s="93"/>
      <c r="AJ118" s="75"/>
      <c r="AK118" s="100"/>
      <c r="AL118" s="75"/>
      <c r="AM118" s="75"/>
      <c r="AN118" s="101"/>
      <c r="AO118" s="102"/>
      <c r="AP118" s="76"/>
      <c r="AQ118" s="57" t="s">
        <v>1397</v>
      </c>
      <c r="AR118" s="62" t="s">
        <v>2217</v>
      </c>
      <c r="AS118" s="62" t="s">
        <v>2218</v>
      </c>
      <c r="AT118" s="52" t="s">
        <v>2219</v>
      </c>
      <c r="AU118" s="53"/>
    </row>
    <row r="119" spans="1:47" ht="28.35" customHeight="1" x14ac:dyDescent="0.25">
      <c r="A119" s="46">
        <v>117</v>
      </c>
      <c r="B119" s="66" t="s">
        <v>2220</v>
      </c>
      <c r="C119" s="48" t="s">
        <v>980</v>
      </c>
      <c r="D119" s="71" t="s">
        <v>2155</v>
      </c>
      <c r="E119" s="50" t="s">
        <v>1389</v>
      </c>
      <c r="F119" s="51" t="s">
        <v>2221</v>
      </c>
      <c r="G119" s="68" t="s">
        <v>2222</v>
      </c>
      <c r="H119" s="52" t="s">
        <v>2223</v>
      </c>
      <c r="I119" s="53" t="s">
        <v>2215</v>
      </c>
      <c r="J119" s="69">
        <v>3605000</v>
      </c>
      <c r="K119" s="70">
        <v>14420000</v>
      </c>
      <c r="L119" s="82">
        <v>44945</v>
      </c>
      <c r="M119" s="85">
        <v>45064</v>
      </c>
      <c r="N119" s="68">
        <v>120</v>
      </c>
      <c r="O119" s="57" t="s">
        <v>2216</v>
      </c>
      <c r="P119" s="68">
        <v>2</v>
      </c>
      <c r="Q119" s="58">
        <f t="shared" si="2"/>
        <v>44930</v>
      </c>
      <c r="R119" s="59">
        <f t="shared" si="3"/>
        <v>1739392150</v>
      </c>
      <c r="S119" s="68" t="s">
        <v>2224</v>
      </c>
      <c r="T119" s="70">
        <v>14420000</v>
      </c>
      <c r="U119" s="57" t="s">
        <v>1396</v>
      </c>
      <c r="V119" s="92" t="s">
        <v>1003</v>
      </c>
      <c r="W119" s="97"/>
      <c r="X119" s="98"/>
      <c r="Y119" s="97"/>
      <c r="Z119" s="99"/>
      <c r="AA119" s="79"/>
      <c r="AB119" s="79"/>
      <c r="AC119" s="79"/>
      <c r="AD119" s="99"/>
      <c r="AE119" s="79"/>
      <c r="AF119" s="79"/>
      <c r="AG119" s="89"/>
      <c r="AH119" s="75"/>
      <c r="AI119" s="93"/>
      <c r="AJ119" s="75"/>
      <c r="AK119" s="100"/>
      <c r="AL119" s="75"/>
      <c r="AM119" s="75"/>
      <c r="AN119" s="101"/>
      <c r="AO119" s="102"/>
      <c r="AP119" s="76"/>
      <c r="AQ119" s="57" t="s">
        <v>1397</v>
      </c>
      <c r="AR119" s="62" t="s">
        <v>2217</v>
      </c>
      <c r="AS119" s="62" t="s">
        <v>2225</v>
      </c>
      <c r="AT119" s="52" t="s">
        <v>2226</v>
      </c>
      <c r="AU119" s="53"/>
    </row>
    <row r="120" spans="1:47" ht="28.35" customHeight="1" x14ac:dyDescent="0.25">
      <c r="A120" s="46">
        <v>118</v>
      </c>
      <c r="B120" s="66" t="s">
        <v>2227</v>
      </c>
      <c r="C120" s="48" t="s">
        <v>980</v>
      </c>
      <c r="D120" s="71" t="s">
        <v>2155</v>
      </c>
      <c r="E120" s="50" t="s">
        <v>1423</v>
      </c>
      <c r="F120" s="51" t="s">
        <v>2228</v>
      </c>
      <c r="G120" s="68" t="s">
        <v>2229</v>
      </c>
      <c r="H120" s="52" t="s">
        <v>2230</v>
      </c>
      <c r="I120" s="53" t="s">
        <v>1462</v>
      </c>
      <c r="J120" s="69">
        <v>2311320</v>
      </c>
      <c r="K120" s="70">
        <v>9245280</v>
      </c>
      <c r="L120" s="82">
        <v>44945</v>
      </c>
      <c r="M120" s="85">
        <v>45064</v>
      </c>
      <c r="N120" s="68">
        <v>120</v>
      </c>
      <c r="O120" s="51" t="s">
        <v>1463</v>
      </c>
      <c r="P120" s="68">
        <v>2</v>
      </c>
      <c r="Q120" s="58">
        <f t="shared" si="2"/>
        <v>44930</v>
      </c>
      <c r="R120" s="59">
        <f t="shared" si="3"/>
        <v>1739392150</v>
      </c>
      <c r="S120" s="68" t="s">
        <v>2231</v>
      </c>
      <c r="T120" s="70">
        <v>9245280</v>
      </c>
      <c r="U120" s="51" t="s">
        <v>1396</v>
      </c>
      <c r="V120" s="92" t="s">
        <v>1003</v>
      </c>
      <c r="W120" s="79"/>
      <c r="X120" s="79"/>
      <c r="Y120" s="79"/>
      <c r="Z120" s="79"/>
      <c r="AA120" s="79"/>
      <c r="AB120" s="79"/>
      <c r="AC120" s="79"/>
      <c r="AD120" s="60"/>
      <c r="AE120" s="79"/>
      <c r="AF120" s="79"/>
      <c r="AG120" s="79"/>
      <c r="AH120" s="79"/>
      <c r="AI120" s="93"/>
      <c r="AJ120" s="79"/>
      <c r="AK120" s="94"/>
      <c r="AL120" s="75"/>
      <c r="AM120" s="75"/>
      <c r="AN120" s="101"/>
      <c r="AO120" s="102"/>
      <c r="AP120" s="76"/>
      <c r="AQ120" s="57" t="s">
        <v>1397</v>
      </c>
      <c r="AR120" s="62" t="s">
        <v>2232</v>
      </c>
      <c r="AS120" s="62" t="s">
        <v>2233</v>
      </c>
      <c r="AT120" s="52" t="s">
        <v>2234</v>
      </c>
      <c r="AU120" s="53"/>
    </row>
    <row r="121" spans="1:47" ht="28.35" customHeight="1" x14ac:dyDescent="0.25">
      <c r="A121" s="46">
        <v>119</v>
      </c>
      <c r="B121" s="66" t="s">
        <v>2235</v>
      </c>
      <c r="C121" s="48" t="s">
        <v>980</v>
      </c>
      <c r="D121" s="71" t="s">
        <v>2155</v>
      </c>
      <c r="E121" s="50" t="s">
        <v>1423</v>
      </c>
      <c r="F121" s="83" t="s">
        <v>2236</v>
      </c>
      <c r="G121" s="68" t="s">
        <v>2237</v>
      </c>
      <c r="H121" s="52" t="s">
        <v>2238</v>
      </c>
      <c r="I121" s="53" t="s">
        <v>1462</v>
      </c>
      <c r="J121" s="69">
        <v>2311320</v>
      </c>
      <c r="K121" s="70">
        <v>9245280</v>
      </c>
      <c r="L121" s="82">
        <v>44945</v>
      </c>
      <c r="M121" s="85">
        <v>45064</v>
      </c>
      <c r="N121" s="68">
        <v>120</v>
      </c>
      <c r="O121" s="51" t="s">
        <v>1463</v>
      </c>
      <c r="P121" s="68">
        <v>2</v>
      </c>
      <c r="Q121" s="58">
        <f t="shared" si="2"/>
        <v>44930</v>
      </c>
      <c r="R121" s="59">
        <f t="shared" si="3"/>
        <v>1739392150</v>
      </c>
      <c r="S121" s="68" t="s">
        <v>2239</v>
      </c>
      <c r="T121" s="70">
        <v>9245280</v>
      </c>
      <c r="U121" s="57" t="s">
        <v>1396</v>
      </c>
      <c r="V121" s="92" t="s">
        <v>1003</v>
      </c>
      <c r="W121" s="97"/>
      <c r="X121" s="98"/>
      <c r="Y121" s="97"/>
      <c r="Z121" s="99"/>
      <c r="AA121" s="79"/>
      <c r="AB121" s="79"/>
      <c r="AC121" s="79"/>
      <c r="AD121" s="99"/>
      <c r="AE121" s="79"/>
      <c r="AF121" s="79"/>
      <c r="AG121" s="89"/>
      <c r="AH121" s="75"/>
      <c r="AI121" s="93"/>
      <c r="AJ121" s="75"/>
      <c r="AK121" s="100"/>
      <c r="AL121" s="75"/>
      <c r="AM121" s="75"/>
      <c r="AN121" s="101"/>
      <c r="AO121" s="102"/>
      <c r="AP121" s="76"/>
      <c r="AQ121" s="57" t="s">
        <v>1397</v>
      </c>
      <c r="AR121" s="62" t="s">
        <v>2232</v>
      </c>
      <c r="AS121" s="62" t="s">
        <v>2240</v>
      </c>
      <c r="AT121" s="52" t="s">
        <v>2241</v>
      </c>
      <c r="AU121" s="53"/>
    </row>
    <row r="122" spans="1:47" ht="28.35" customHeight="1" x14ac:dyDescent="0.25">
      <c r="A122" s="46">
        <v>120</v>
      </c>
      <c r="B122" s="66" t="s">
        <v>2242</v>
      </c>
      <c r="C122" s="48" t="s">
        <v>980</v>
      </c>
      <c r="D122" s="71" t="s">
        <v>2155</v>
      </c>
      <c r="E122" s="50" t="s">
        <v>1423</v>
      </c>
      <c r="F122" s="51" t="s">
        <v>2243</v>
      </c>
      <c r="G122" s="68" t="s">
        <v>2244</v>
      </c>
      <c r="H122" s="52" t="s">
        <v>2031</v>
      </c>
      <c r="I122" s="53" t="s">
        <v>17</v>
      </c>
      <c r="J122" s="69">
        <v>1854000</v>
      </c>
      <c r="K122" s="70">
        <v>20394000</v>
      </c>
      <c r="L122" s="82">
        <v>44945</v>
      </c>
      <c r="M122" s="85">
        <v>45278</v>
      </c>
      <c r="N122" s="68">
        <v>334</v>
      </c>
      <c r="O122" s="57" t="s">
        <v>1511</v>
      </c>
      <c r="P122" s="68">
        <v>11</v>
      </c>
      <c r="Q122" s="58">
        <f t="shared" si="2"/>
        <v>44931</v>
      </c>
      <c r="R122" s="59">
        <f t="shared" si="3"/>
        <v>1275410620</v>
      </c>
      <c r="S122" s="68" t="s">
        <v>2245</v>
      </c>
      <c r="T122" s="70">
        <v>20394000</v>
      </c>
      <c r="U122" s="57" t="s">
        <v>1014</v>
      </c>
      <c r="V122" s="92" t="s">
        <v>1512</v>
      </c>
      <c r="W122" s="79"/>
      <c r="X122" s="79"/>
      <c r="Y122" s="79"/>
      <c r="Z122" s="79"/>
      <c r="AA122" s="79"/>
      <c r="AB122" s="79"/>
      <c r="AC122" s="79"/>
      <c r="AD122" s="60"/>
      <c r="AE122" s="79"/>
      <c r="AF122" s="79"/>
      <c r="AG122" s="89"/>
      <c r="AH122" s="79"/>
      <c r="AI122" s="93"/>
      <c r="AJ122" s="79"/>
      <c r="AK122" s="94"/>
      <c r="AL122" s="75"/>
      <c r="AM122" s="75"/>
      <c r="AN122" s="101"/>
      <c r="AO122" s="102"/>
      <c r="AP122" s="76"/>
      <c r="AQ122" s="57" t="s">
        <v>1397</v>
      </c>
      <c r="AR122" s="62" t="s">
        <v>2033</v>
      </c>
      <c r="AS122" s="62" t="s">
        <v>2072</v>
      </c>
      <c r="AT122" s="52" t="s">
        <v>2246</v>
      </c>
      <c r="AU122" s="53"/>
    </row>
    <row r="123" spans="1:47" ht="28.35" customHeight="1" x14ac:dyDescent="0.25">
      <c r="A123" s="46">
        <v>121</v>
      </c>
      <c r="B123" s="66" t="s">
        <v>2247</v>
      </c>
      <c r="C123" s="48" t="s">
        <v>980</v>
      </c>
      <c r="D123" s="71" t="s">
        <v>2155</v>
      </c>
      <c r="E123" s="50" t="s">
        <v>1389</v>
      </c>
      <c r="F123" s="83" t="s">
        <v>2248</v>
      </c>
      <c r="G123" s="68" t="s">
        <v>2249</v>
      </c>
      <c r="H123" s="52" t="s">
        <v>1476</v>
      </c>
      <c r="I123" s="53" t="s">
        <v>1462</v>
      </c>
      <c r="J123" s="69">
        <v>3605000</v>
      </c>
      <c r="K123" s="70">
        <v>14420000</v>
      </c>
      <c r="L123" s="82">
        <v>44945</v>
      </c>
      <c r="M123" s="85">
        <v>45064</v>
      </c>
      <c r="N123" s="68">
        <v>120</v>
      </c>
      <c r="O123" s="51" t="s">
        <v>1463</v>
      </c>
      <c r="P123" s="68">
        <v>2</v>
      </c>
      <c r="Q123" s="58">
        <f t="shared" si="2"/>
        <v>44930</v>
      </c>
      <c r="R123" s="59">
        <f t="shared" si="3"/>
        <v>1739392150</v>
      </c>
      <c r="S123" s="68" t="s">
        <v>2250</v>
      </c>
      <c r="T123" s="70">
        <v>14420000</v>
      </c>
      <c r="U123" s="57" t="s">
        <v>1396</v>
      </c>
      <c r="V123" s="92" t="s">
        <v>1003</v>
      </c>
      <c r="W123" s="97"/>
      <c r="X123" s="98"/>
      <c r="Y123" s="97"/>
      <c r="Z123" s="99"/>
      <c r="AA123" s="79"/>
      <c r="AB123" s="79"/>
      <c r="AC123" s="79"/>
      <c r="AD123" s="99"/>
      <c r="AE123" s="79"/>
      <c r="AF123" s="79"/>
      <c r="AG123" s="89"/>
      <c r="AH123" s="75"/>
      <c r="AI123" s="93"/>
      <c r="AJ123" s="75"/>
      <c r="AK123" s="100"/>
      <c r="AL123" s="75"/>
      <c r="AM123" s="75"/>
      <c r="AN123" s="101"/>
      <c r="AO123" s="102"/>
      <c r="AP123" s="76"/>
      <c r="AQ123" s="57" t="s">
        <v>1397</v>
      </c>
      <c r="AR123" s="62" t="s">
        <v>2251</v>
      </c>
      <c r="AS123" s="62" t="s">
        <v>2252</v>
      </c>
      <c r="AT123" s="52" t="s">
        <v>2253</v>
      </c>
      <c r="AU123" s="53"/>
    </row>
    <row r="124" spans="1:47" ht="28.35" customHeight="1" x14ac:dyDescent="0.25">
      <c r="A124" s="46">
        <v>122</v>
      </c>
      <c r="B124" s="66" t="s">
        <v>2254</v>
      </c>
      <c r="C124" s="48" t="s">
        <v>980</v>
      </c>
      <c r="D124" s="71" t="s">
        <v>2155</v>
      </c>
      <c r="E124" s="50" t="s">
        <v>1423</v>
      </c>
      <c r="F124" s="51" t="s">
        <v>2255</v>
      </c>
      <c r="G124" s="68" t="s">
        <v>2256</v>
      </c>
      <c r="H124" s="52" t="s">
        <v>1977</v>
      </c>
      <c r="I124" s="53" t="s">
        <v>1462</v>
      </c>
      <c r="J124" s="69">
        <v>2884000</v>
      </c>
      <c r="K124" s="70">
        <v>11536000</v>
      </c>
      <c r="L124" s="82">
        <v>44945</v>
      </c>
      <c r="M124" s="85">
        <v>45064</v>
      </c>
      <c r="N124" s="68">
        <v>120</v>
      </c>
      <c r="O124" s="51" t="s">
        <v>1463</v>
      </c>
      <c r="P124" s="68">
        <v>2</v>
      </c>
      <c r="Q124" s="58">
        <f t="shared" si="2"/>
        <v>44930</v>
      </c>
      <c r="R124" s="59">
        <f t="shared" si="3"/>
        <v>1739392150</v>
      </c>
      <c r="S124" s="68" t="s">
        <v>2257</v>
      </c>
      <c r="T124" s="70">
        <v>11536000</v>
      </c>
      <c r="U124" s="57" t="s">
        <v>1396</v>
      </c>
      <c r="V124" s="92" t="s">
        <v>1003</v>
      </c>
      <c r="W124" s="97"/>
      <c r="X124" s="98"/>
      <c r="Y124" s="97"/>
      <c r="Z124" s="99"/>
      <c r="AA124" s="79"/>
      <c r="AB124" s="79"/>
      <c r="AC124" s="79"/>
      <c r="AD124" s="99"/>
      <c r="AE124" s="79"/>
      <c r="AF124" s="79"/>
      <c r="AG124" s="89"/>
      <c r="AH124" s="75"/>
      <c r="AI124" s="93"/>
      <c r="AJ124" s="75"/>
      <c r="AK124" s="100"/>
      <c r="AL124" s="75"/>
      <c r="AM124" s="75"/>
      <c r="AN124" s="101"/>
      <c r="AO124" s="102"/>
      <c r="AP124" s="76"/>
      <c r="AQ124" s="57" t="s">
        <v>1397</v>
      </c>
      <c r="AR124" s="62" t="s">
        <v>2258</v>
      </c>
      <c r="AS124" s="62" t="s">
        <v>2259</v>
      </c>
      <c r="AT124" s="52" t="s">
        <v>2260</v>
      </c>
      <c r="AU124" s="53"/>
    </row>
    <row r="125" spans="1:47" ht="28.35" customHeight="1" x14ac:dyDescent="0.25">
      <c r="A125" s="46">
        <v>123</v>
      </c>
      <c r="B125" s="66" t="s">
        <v>2261</v>
      </c>
      <c r="C125" s="48" t="s">
        <v>980</v>
      </c>
      <c r="D125" s="71" t="s">
        <v>2155</v>
      </c>
      <c r="E125" s="50" t="s">
        <v>1389</v>
      </c>
      <c r="F125" s="83" t="s">
        <v>2262</v>
      </c>
      <c r="G125" s="68" t="s">
        <v>2263</v>
      </c>
      <c r="H125" s="52" t="s">
        <v>2264</v>
      </c>
      <c r="I125" s="53" t="s">
        <v>17</v>
      </c>
      <c r="J125" s="69">
        <v>3500000</v>
      </c>
      <c r="K125" s="70">
        <v>38500000</v>
      </c>
      <c r="L125" s="82">
        <v>44945</v>
      </c>
      <c r="M125" s="85">
        <v>45278</v>
      </c>
      <c r="N125" s="68">
        <v>334</v>
      </c>
      <c r="O125" s="57" t="s">
        <v>1511</v>
      </c>
      <c r="P125" s="68">
        <v>11</v>
      </c>
      <c r="Q125" s="58">
        <f t="shared" si="2"/>
        <v>44931</v>
      </c>
      <c r="R125" s="59">
        <f t="shared" si="3"/>
        <v>1275410620</v>
      </c>
      <c r="S125" s="68" t="s">
        <v>2265</v>
      </c>
      <c r="T125" s="70">
        <v>38500000</v>
      </c>
      <c r="U125" s="57" t="s">
        <v>1014</v>
      </c>
      <c r="V125" s="92" t="s">
        <v>1512</v>
      </c>
      <c r="W125" s="97"/>
      <c r="X125" s="98"/>
      <c r="Y125" s="97"/>
      <c r="Z125" s="99"/>
      <c r="AA125" s="79"/>
      <c r="AB125" s="79"/>
      <c r="AC125" s="79"/>
      <c r="AD125" s="99"/>
      <c r="AE125" s="79"/>
      <c r="AF125" s="79"/>
      <c r="AG125" s="89"/>
      <c r="AH125" s="75"/>
      <c r="AI125" s="93"/>
      <c r="AJ125" s="75"/>
      <c r="AK125" s="100"/>
      <c r="AL125" s="75"/>
      <c r="AM125" s="75"/>
      <c r="AN125" s="101"/>
      <c r="AO125" s="102"/>
      <c r="AP125" s="76"/>
      <c r="AQ125" s="57" t="s">
        <v>1397</v>
      </c>
      <c r="AR125" s="62" t="s">
        <v>2266</v>
      </c>
      <c r="AS125" s="62" t="s">
        <v>2267</v>
      </c>
      <c r="AT125" s="52" t="s">
        <v>2268</v>
      </c>
      <c r="AU125" s="53"/>
    </row>
    <row r="126" spans="1:47" ht="28.35" customHeight="1" x14ac:dyDescent="0.25">
      <c r="A126" s="46">
        <v>124</v>
      </c>
      <c r="B126" s="66" t="s">
        <v>2269</v>
      </c>
      <c r="C126" s="48" t="s">
        <v>980</v>
      </c>
      <c r="D126" s="71" t="s">
        <v>2155</v>
      </c>
      <c r="E126" s="50" t="s">
        <v>1423</v>
      </c>
      <c r="F126" s="51" t="s">
        <v>2270</v>
      </c>
      <c r="G126" s="68" t="s">
        <v>2271</v>
      </c>
      <c r="H126" s="52" t="s">
        <v>2272</v>
      </c>
      <c r="I126" s="53" t="s">
        <v>1462</v>
      </c>
      <c r="J126" s="69">
        <v>2311320</v>
      </c>
      <c r="K126" s="70">
        <v>9245280</v>
      </c>
      <c r="L126" s="82">
        <v>44945</v>
      </c>
      <c r="M126" s="85">
        <v>45064</v>
      </c>
      <c r="N126" s="68">
        <v>120</v>
      </c>
      <c r="O126" s="51" t="s">
        <v>1463</v>
      </c>
      <c r="P126" s="68">
        <v>2</v>
      </c>
      <c r="Q126" s="58">
        <f t="shared" si="2"/>
        <v>44930</v>
      </c>
      <c r="R126" s="59">
        <f t="shared" si="3"/>
        <v>1739392150</v>
      </c>
      <c r="S126" s="68" t="s">
        <v>2273</v>
      </c>
      <c r="T126" s="70">
        <v>9245280</v>
      </c>
      <c r="U126" s="57" t="s">
        <v>1396</v>
      </c>
      <c r="V126" s="92" t="s">
        <v>1003</v>
      </c>
      <c r="W126" s="97"/>
      <c r="X126" s="98"/>
      <c r="Y126" s="97"/>
      <c r="Z126" s="99"/>
      <c r="AA126" s="79"/>
      <c r="AB126" s="79"/>
      <c r="AC126" s="79"/>
      <c r="AD126" s="99"/>
      <c r="AE126" s="79"/>
      <c r="AF126" s="79"/>
      <c r="AG126" s="89"/>
      <c r="AH126" s="75"/>
      <c r="AI126" s="93"/>
      <c r="AJ126" s="75"/>
      <c r="AK126" s="100"/>
      <c r="AL126" s="75"/>
      <c r="AM126" s="75"/>
      <c r="AN126" s="101"/>
      <c r="AO126" s="102"/>
      <c r="AP126" s="76"/>
      <c r="AQ126" s="57" t="s">
        <v>1397</v>
      </c>
      <c r="AR126" s="62" t="s">
        <v>2274</v>
      </c>
      <c r="AS126" s="62" t="s">
        <v>2275</v>
      </c>
      <c r="AT126" s="52" t="s">
        <v>2276</v>
      </c>
      <c r="AU126" s="53"/>
    </row>
    <row r="127" spans="1:47" ht="28.35" customHeight="1" x14ac:dyDescent="0.25">
      <c r="A127" s="46">
        <v>125</v>
      </c>
      <c r="B127" s="66" t="s">
        <v>2277</v>
      </c>
      <c r="C127" s="48" t="s">
        <v>980</v>
      </c>
      <c r="D127" s="71" t="s">
        <v>2155</v>
      </c>
      <c r="E127" s="50" t="s">
        <v>1389</v>
      </c>
      <c r="F127" s="51" t="s">
        <v>2278</v>
      </c>
      <c r="G127" s="68" t="s">
        <v>2279</v>
      </c>
      <c r="H127" s="52" t="s">
        <v>2280</v>
      </c>
      <c r="I127" s="53" t="s">
        <v>1393</v>
      </c>
      <c r="J127" s="69">
        <v>3000000</v>
      </c>
      <c r="K127" s="70">
        <v>12000000</v>
      </c>
      <c r="L127" s="82">
        <v>44945</v>
      </c>
      <c r="M127" s="85">
        <v>45064</v>
      </c>
      <c r="N127" s="68">
        <v>120</v>
      </c>
      <c r="O127" s="57" t="s">
        <v>1394</v>
      </c>
      <c r="P127" s="68">
        <v>2</v>
      </c>
      <c r="Q127" s="58">
        <f t="shared" si="2"/>
        <v>44930</v>
      </c>
      <c r="R127" s="59">
        <f t="shared" si="3"/>
        <v>1739392150</v>
      </c>
      <c r="S127" s="68" t="s">
        <v>2281</v>
      </c>
      <c r="T127" s="70">
        <v>12000000</v>
      </c>
      <c r="U127" s="51" t="s">
        <v>1396</v>
      </c>
      <c r="V127" s="92" t="s">
        <v>1003</v>
      </c>
      <c r="W127" s="79"/>
      <c r="X127" s="79"/>
      <c r="Y127" s="79"/>
      <c r="Z127" s="79"/>
      <c r="AA127" s="79"/>
      <c r="AB127" s="79"/>
      <c r="AC127" s="79"/>
      <c r="AD127" s="60"/>
      <c r="AE127" s="79"/>
      <c r="AF127" s="79"/>
      <c r="AG127" s="79"/>
      <c r="AH127" s="79"/>
      <c r="AI127" s="93"/>
      <c r="AJ127" s="79"/>
      <c r="AK127" s="94"/>
      <c r="AL127" s="75"/>
      <c r="AM127" s="75"/>
      <c r="AN127" s="101"/>
      <c r="AO127" s="102"/>
      <c r="AP127" s="76"/>
      <c r="AQ127" s="57" t="s">
        <v>1397</v>
      </c>
      <c r="AR127" s="62" t="s">
        <v>2282</v>
      </c>
      <c r="AS127" s="62" t="s">
        <v>2283</v>
      </c>
      <c r="AT127" s="52" t="s">
        <v>2284</v>
      </c>
      <c r="AU127" s="53"/>
    </row>
    <row r="128" spans="1:47" ht="28.35" customHeight="1" x14ac:dyDescent="0.25">
      <c r="A128" s="46">
        <v>126</v>
      </c>
      <c r="B128" s="66" t="s">
        <v>2285</v>
      </c>
      <c r="C128" s="48" t="s">
        <v>980</v>
      </c>
      <c r="D128" s="71" t="s">
        <v>2155</v>
      </c>
      <c r="E128" s="50" t="s">
        <v>1423</v>
      </c>
      <c r="F128" s="83" t="s">
        <v>519</v>
      </c>
      <c r="G128" s="68" t="s">
        <v>2286</v>
      </c>
      <c r="H128" s="52" t="s">
        <v>1649</v>
      </c>
      <c r="I128" s="53" t="s">
        <v>1528</v>
      </c>
      <c r="J128" s="69">
        <v>2291173.2000000002</v>
      </c>
      <c r="K128" s="70">
        <v>22911732</v>
      </c>
      <c r="L128" s="82">
        <v>44945</v>
      </c>
      <c r="M128" s="85">
        <v>45248</v>
      </c>
      <c r="N128" s="68">
        <v>304</v>
      </c>
      <c r="O128" s="57" t="s">
        <v>1529</v>
      </c>
      <c r="P128" s="68">
        <v>5</v>
      </c>
      <c r="Q128" s="58">
        <f t="shared" si="2"/>
        <v>44931</v>
      </c>
      <c r="R128" s="59">
        <f t="shared" si="3"/>
        <v>224879770</v>
      </c>
      <c r="S128" s="68" t="s">
        <v>2287</v>
      </c>
      <c r="T128" s="70">
        <v>22911732</v>
      </c>
      <c r="U128" s="57" t="s">
        <v>1530</v>
      </c>
      <c r="V128" s="92" t="s">
        <v>1512</v>
      </c>
      <c r="W128" s="97"/>
      <c r="X128" s="98"/>
      <c r="Y128" s="97"/>
      <c r="Z128" s="99"/>
      <c r="AA128" s="79"/>
      <c r="AB128" s="79"/>
      <c r="AC128" s="79"/>
      <c r="AD128" s="99"/>
      <c r="AE128" s="79"/>
      <c r="AF128" s="79"/>
      <c r="AG128" s="89"/>
      <c r="AH128" s="75"/>
      <c r="AI128" s="93"/>
      <c r="AJ128" s="75"/>
      <c r="AK128" s="100"/>
      <c r="AL128" s="75"/>
      <c r="AM128" s="75"/>
      <c r="AN128" s="101"/>
      <c r="AO128" s="102"/>
      <c r="AP128" s="76"/>
      <c r="AQ128" s="57" t="s">
        <v>1397</v>
      </c>
      <c r="AR128" s="62" t="s">
        <v>2288</v>
      </c>
      <c r="AS128" s="62" t="s">
        <v>2289</v>
      </c>
      <c r="AT128" s="52" t="s">
        <v>2290</v>
      </c>
      <c r="AU128" s="53"/>
    </row>
    <row r="129" spans="1:47" ht="28.35" customHeight="1" x14ac:dyDescent="0.25">
      <c r="A129" s="46">
        <v>127</v>
      </c>
      <c r="B129" s="66" t="s">
        <v>2291</v>
      </c>
      <c r="C129" s="48" t="s">
        <v>980</v>
      </c>
      <c r="D129" s="71" t="s">
        <v>2292</v>
      </c>
      <c r="E129" s="50" t="s">
        <v>1389</v>
      </c>
      <c r="F129" s="83" t="s">
        <v>2293</v>
      </c>
      <c r="G129" s="68" t="s">
        <v>2294</v>
      </c>
      <c r="H129" s="52" t="s">
        <v>2295</v>
      </c>
      <c r="I129" s="53" t="s">
        <v>1528</v>
      </c>
      <c r="J129" s="69">
        <v>4200000</v>
      </c>
      <c r="K129" s="70">
        <v>46200000</v>
      </c>
      <c r="L129" s="82">
        <v>44946</v>
      </c>
      <c r="M129" s="85">
        <v>45279</v>
      </c>
      <c r="N129" s="68">
        <v>334</v>
      </c>
      <c r="O129" s="57" t="s">
        <v>1529</v>
      </c>
      <c r="P129" s="68">
        <v>9</v>
      </c>
      <c r="Q129" s="58">
        <f t="shared" si="2"/>
        <v>44931</v>
      </c>
      <c r="R129" s="59">
        <f t="shared" si="3"/>
        <v>535597200</v>
      </c>
      <c r="S129" s="68" t="s">
        <v>2296</v>
      </c>
      <c r="T129" s="70">
        <v>46200000</v>
      </c>
      <c r="U129" s="57" t="s">
        <v>1412</v>
      </c>
      <c r="V129" s="92" t="s">
        <v>1055</v>
      </c>
      <c r="W129" s="97"/>
      <c r="X129" s="98"/>
      <c r="Y129" s="97"/>
      <c r="Z129" s="99"/>
      <c r="AA129" s="79"/>
      <c r="AB129" s="79"/>
      <c r="AC129" s="79"/>
      <c r="AD129" s="99"/>
      <c r="AE129" s="79"/>
      <c r="AF129" s="79"/>
      <c r="AG129" s="89"/>
      <c r="AH129" s="75"/>
      <c r="AI129" s="93"/>
      <c r="AJ129" s="75"/>
      <c r="AK129" s="100"/>
      <c r="AL129" s="75"/>
      <c r="AM129" s="75"/>
      <c r="AN129" s="101"/>
      <c r="AO129" s="102"/>
      <c r="AP129" s="76"/>
      <c r="AQ129" s="57" t="s">
        <v>1397</v>
      </c>
      <c r="AR129" s="62" t="s">
        <v>2297</v>
      </c>
      <c r="AS129" s="62" t="s">
        <v>2298</v>
      </c>
      <c r="AT129" s="52" t="s">
        <v>2299</v>
      </c>
      <c r="AU129" s="53"/>
    </row>
    <row r="130" spans="1:47" ht="28.35" customHeight="1" x14ac:dyDescent="0.25">
      <c r="A130" s="46">
        <v>128</v>
      </c>
      <c r="B130" s="66" t="s">
        <v>2300</v>
      </c>
      <c r="C130" s="48" t="s">
        <v>980</v>
      </c>
      <c r="D130" s="71" t="s">
        <v>2155</v>
      </c>
      <c r="E130" s="50" t="s">
        <v>1389</v>
      </c>
      <c r="F130" s="83" t="s">
        <v>297</v>
      </c>
      <c r="G130" s="68" t="s">
        <v>296</v>
      </c>
      <c r="H130" s="52" t="s">
        <v>2301</v>
      </c>
      <c r="I130" s="53" t="s">
        <v>1528</v>
      </c>
      <c r="J130" s="69">
        <v>4120000</v>
      </c>
      <c r="K130" s="70">
        <v>45320000</v>
      </c>
      <c r="L130" s="82">
        <v>44945</v>
      </c>
      <c r="M130" s="85">
        <v>45278</v>
      </c>
      <c r="N130" s="68">
        <v>334</v>
      </c>
      <c r="O130" s="57" t="s">
        <v>1529</v>
      </c>
      <c r="P130" s="68">
        <v>9</v>
      </c>
      <c r="Q130" s="58">
        <f t="shared" si="2"/>
        <v>44931</v>
      </c>
      <c r="R130" s="59">
        <f t="shared" si="3"/>
        <v>535597200</v>
      </c>
      <c r="S130" s="68" t="s">
        <v>2302</v>
      </c>
      <c r="T130" s="70">
        <v>45320000</v>
      </c>
      <c r="U130" s="57" t="s">
        <v>1412</v>
      </c>
      <c r="V130" s="92" t="s">
        <v>1055</v>
      </c>
      <c r="W130" s="97"/>
      <c r="X130" s="98"/>
      <c r="Y130" s="97"/>
      <c r="Z130" s="99"/>
      <c r="AA130" s="79"/>
      <c r="AB130" s="79"/>
      <c r="AC130" s="79"/>
      <c r="AD130" s="99"/>
      <c r="AE130" s="79"/>
      <c r="AF130" s="79"/>
      <c r="AG130" s="89"/>
      <c r="AH130" s="75"/>
      <c r="AI130" s="93"/>
      <c r="AJ130" s="75"/>
      <c r="AK130" s="100"/>
      <c r="AL130" s="75"/>
      <c r="AM130" s="75"/>
      <c r="AN130" s="101"/>
      <c r="AO130" s="102"/>
      <c r="AP130" s="76"/>
      <c r="AQ130" s="57" t="s">
        <v>1397</v>
      </c>
      <c r="AR130" s="62" t="s">
        <v>2303</v>
      </c>
      <c r="AS130" s="62" t="s">
        <v>2304</v>
      </c>
      <c r="AT130" s="52" t="s">
        <v>2305</v>
      </c>
      <c r="AU130" s="53"/>
    </row>
    <row r="131" spans="1:47" ht="28.35" customHeight="1" x14ac:dyDescent="0.25">
      <c r="A131" s="46">
        <v>129</v>
      </c>
      <c r="B131" s="66" t="s">
        <v>2306</v>
      </c>
      <c r="C131" s="48" t="s">
        <v>980</v>
      </c>
      <c r="D131" s="71" t="s">
        <v>2155</v>
      </c>
      <c r="E131" s="50" t="s">
        <v>1389</v>
      </c>
      <c r="F131" s="83" t="s">
        <v>2307</v>
      </c>
      <c r="G131" s="68" t="s">
        <v>2308</v>
      </c>
      <c r="H131" s="52" t="s">
        <v>2309</v>
      </c>
      <c r="I131" s="53" t="s">
        <v>1795</v>
      </c>
      <c r="J131" s="69">
        <v>4202400</v>
      </c>
      <c r="K131" s="70">
        <v>16809600</v>
      </c>
      <c r="L131" s="82">
        <v>44945</v>
      </c>
      <c r="M131" s="85">
        <v>45064</v>
      </c>
      <c r="N131" s="68">
        <v>120</v>
      </c>
      <c r="O131" s="57" t="s">
        <v>1796</v>
      </c>
      <c r="P131" s="68">
        <v>2</v>
      </c>
      <c r="Q131" s="58">
        <f t="shared" si="2"/>
        <v>44930</v>
      </c>
      <c r="R131" s="59">
        <f t="shared" si="3"/>
        <v>1739392150</v>
      </c>
      <c r="S131" s="68" t="s">
        <v>2310</v>
      </c>
      <c r="T131" s="70">
        <v>16809600</v>
      </c>
      <c r="U131" s="57" t="s">
        <v>1396</v>
      </c>
      <c r="V131" s="92" t="s">
        <v>1003</v>
      </c>
      <c r="W131" s="97"/>
      <c r="X131" s="98"/>
      <c r="Y131" s="97"/>
      <c r="Z131" s="99"/>
      <c r="AA131" s="79"/>
      <c r="AB131" s="79"/>
      <c r="AC131" s="79"/>
      <c r="AD131" s="99"/>
      <c r="AE131" s="79"/>
      <c r="AF131" s="79"/>
      <c r="AG131" s="89"/>
      <c r="AH131" s="75"/>
      <c r="AI131" s="93"/>
      <c r="AJ131" s="75"/>
      <c r="AK131" s="100"/>
      <c r="AL131" s="75"/>
      <c r="AM131" s="75"/>
      <c r="AN131" s="101"/>
      <c r="AO131" s="102"/>
      <c r="AP131" s="76"/>
      <c r="AQ131" s="57" t="s">
        <v>1397</v>
      </c>
      <c r="AR131" s="62" t="s">
        <v>2311</v>
      </c>
      <c r="AS131" s="62" t="s">
        <v>2312</v>
      </c>
      <c r="AT131" s="52" t="s">
        <v>2313</v>
      </c>
      <c r="AU131" s="53"/>
    </row>
    <row r="132" spans="1:47" ht="28.35" customHeight="1" x14ac:dyDescent="0.25">
      <c r="A132" s="46">
        <v>130</v>
      </c>
      <c r="B132" s="66" t="s">
        <v>2314</v>
      </c>
      <c r="C132" s="48" t="s">
        <v>980</v>
      </c>
      <c r="D132" s="71" t="s">
        <v>2292</v>
      </c>
      <c r="E132" s="50" t="s">
        <v>1423</v>
      </c>
      <c r="F132" s="83" t="s">
        <v>2315</v>
      </c>
      <c r="G132" s="68" t="s">
        <v>2316</v>
      </c>
      <c r="H132" s="52" t="s">
        <v>2143</v>
      </c>
      <c r="I132" s="53" t="s">
        <v>1469</v>
      </c>
      <c r="J132" s="69">
        <v>3200000</v>
      </c>
      <c r="K132" s="70">
        <v>32000000</v>
      </c>
      <c r="L132" s="82">
        <v>44946</v>
      </c>
      <c r="M132" s="85">
        <v>45249</v>
      </c>
      <c r="N132" s="68">
        <v>304</v>
      </c>
      <c r="O132" s="57" t="s">
        <v>1443</v>
      </c>
      <c r="P132" s="68" t="s">
        <v>2317</v>
      </c>
      <c r="Q132" s="58" t="e">
        <f t="shared" ref="Q132:Q195" si="4">+VLOOKUP(P132,$AX$3:$AZ$16,2,FALSE)</f>
        <v>#N/A</v>
      </c>
      <c r="R132" s="59" t="e">
        <f t="shared" ref="R132:R195" si="5">+VLOOKUP(P132,$AX$3:$AZ$16,3,FALSE)</f>
        <v>#N/A</v>
      </c>
      <c r="S132" s="68" t="s">
        <v>2318</v>
      </c>
      <c r="T132" s="70">
        <v>32000000</v>
      </c>
      <c r="U132" s="57" t="s">
        <v>1673</v>
      </c>
      <c r="V132" s="92" t="s">
        <v>1778</v>
      </c>
      <c r="W132" s="97"/>
      <c r="X132" s="98"/>
      <c r="Y132" s="97"/>
      <c r="Z132" s="99"/>
      <c r="AA132" s="79"/>
      <c r="AB132" s="79"/>
      <c r="AC132" s="79"/>
      <c r="AD132" s="99"/>
      <c r="AE132" s="79"/>
      <c r="AF132" s="79"/>
      <c r="AG132" s="89"/>
      <c r="AH132" s="75"/>
      <c r="AI132" s="93"/>
      <c r="AJ132" s="75"/>
      <c r="AK132" s="100"/>
      <c r="AL132" s="75"/>
      <c r="AM132" s="75"/>
      <c r="AN132" s="101"/>
      <c r="AO132" s="102"/>
      <c r="AP132" s="76"/>
      <c r="AQ132" s="57" t="s">
        <v>1397</v>
      </c>
      <c r="AR132" s="62" t="s">
        <v>2319</v>
      </c>
      <c r="AS132" s="62" t="s">
        <v>2320</v>
      </c>
      <c r="AT132" s="52" t="s">
        <v>2321</v>
      </c>
      <c r="AU132" s="53"/>
    </row>
    <row r="133" spans="1:47" ht="28.35" customHeight="1" x14ac:dyDescent="0.25">
      <c r="A133" s="46">
        <v>131</v>
      </c>
      <c r="B133" s="66" t="s">
        <v>2322</v>
      </c>
      <c r="C133" s="48" t="s">
        <v>980</v>
      </c>
      <c r="D133" s="68" t="s">
        <v>2323</v>
      </c>
      <c r="E133" s="50" t="s">
        <v>1423</v>
      </c>
      <c r="F133" s="83" t="s">
        <v>2324</v>
      </c>
      <c r="G133" s="68" t="s">
        <v>2325</v>
      </c>
      <c r="H133" s="52" t="s">
        <v>2326</v>
      </c>
      <c r="I133" s="53" t="s">
        <v>1462</v>
      </c>
      <c r="J133" s="69">
        <v>2311320</v>
      </c>
      <c r="K133" s="70">
        <v>9245280</v>
      </c>
      <c r="L133" s="82">
        <v>44950</v>
      </c>
      <c r="M133" s="85">
        <v>45069</v>
      </c>
      <c r="N133" s="68">
        <v>120</v>
      </c>
      <c r="O133" s="51" t="s">
        <v>1463</v>
      </c>
      <c r="P133" s="68">
        <v>2</v>
      </c>
      <c r="Q133" s="58">
        <f t="shared" si="4"/>
        <v>44930</v>
      </c>
      <c r="R133" s="59">
        <f t="shared" si="5"/>
        <v>1739392150</v>
      </c>
      <c r="S133" s="68" t="s">
        <v>2327</v>
      </c>
      <c r="T133" s="70">
        <v>9245280</v>
      </c>
      <c r="U133" s="57" t="s">
        <v>1396</v>
      </c>
      <c r="V133" s="92" t="s">
        <v>1003</v>
      </c>
      <c r="W133" s="97"/>
      <c r="X133" s="79"/>
      <c r="Y133" s="97"/>
      <c r="Z133" s="99"/>
      <c r="AA133" s="79"/>
      <c r="AB133" s="79"/>
      <c r="AC133" s="79"/>
      <c r="AD133" s="99"/>
      <c r="AE133" s="79"/>
      <c r="AF133" s="89"/>
      <c r="AG133" s="89"/>
      <c r="AH133" s="75"/>
      <c r="AI133" s="93"/>
      <c r="AJ133" s="79"/>
      <c r="AK133" s="94"/>
      <c r="AL133" s="75"/>
      <c r="AM133" s="75"/>
      <c r="AN133" s="101"/>
      <c r="AO133" s="102"/>
      <c r="AP133" s="76"/>
      <c r="AQ133" s="57" t="s">
        <v>1397</v>
      </c>
      <c r="AR133" s="62" t="s">
        <v>2328</v>
      </c>
      <c r="AS133" s="62" t="s">
        <v>2329</v>
      </c>
      <c r="AT133" s="52" t="s">
        <v>2330</v>
      </c>
      <c r="AU133" s="53"/>
    </row>
    <row r="134" spans="1:47" ht="28.35" customHeight="1" x14ac:dyDescent="0.25">
      <c r="A134" s="46">
        <v>132</v>
      </c>
      <c r="B134" s="66" t="s">
        <v>2331</v>
      </c>
      <c r="C134" s="48" t="s">
        <v>980</v>
      </c>
      <c r="D134" s="71" t="s">
        <v>2292</v>
      </c>
      <c r="E134" s="50" t="s">
        <v>1389</v>
      </c>
      <c r="F134" s="83" t="s">
        <v>2332</v>
      </c>
      <c r="G134" s="68" t="s">
        <v>2333</v>
      </c>
      <c r="H134" s="52" t="s">
        <v>2090</v>
      </c>
      <c r="I134" s="53" t="s">
        <v>1469</v>
      </c>
      <c r="J134" s="69">
        <v>3677100</v>
      </c>
      <c r="K134" s="70">
        <v>36771000</v>
      </c>
      <c r="L134" s="82">
        <v>44946</v>
      </c>
      <c r="M134" s="85">
        <v>45249</v>
      </c>
      <c r="N134" s="68">
        <v>304</v>
      </c>
      <c r="O134" s="51" t="s">
        <v>1443</v>
      </c>
      <c r="P134" s="68">
        <v>15</v>
      </c>
      <c r="Q134" s="58">
        <f t="shared" si="4"/>
        <v>44931</v>
      </c>
      <c r="R134" s="59">
        <f t="shared" si="5"/>
        <v>275710400</v>
      </c>
      <c r="S134" s="68" t="s">
        <v>2334</v>
      </c>
      <c r="T134" s="70">
        <v>36771000</v>
      </c>
      <c r="U134" s="57" t="s">
        <v>28</v>
      </c>
      <c r="V134" s="92" t="s">
        <v>1512</v>
      </c>
      <c r="W134" s="97"/>
      <c r="X134" s="98"/>
      <c r="Y134" s="97"/>
      <c r="Z134" s="99"/>
      <c r="AA134" s="79"/>
      <c r="AB134" s="79"/>
      <c r="AC134" s="79"/>
      <c r="AD134" s="99"/>
      <c r="AE134" s="79"/>
      <c r="AF134" s="79"/>
      <c r="AG134" s="89"/>
      <c r="AH134" s="75"/>
      <c r="AI134" s="93"/>
      <c r="AJ134" s="75"/>
      <c r="AK134" s="100"/>
      <c r="AL134" s="75"/>
      <c r="AM134" s="75"/>
      <c r="AN134" s="101"/>
      <c r="AO134" s="102"/>
      <c r="AP134" s="76"/>
      <c r="AQ134" s="57" t="s">
        <v>1397</v>
      </c>
      <c r="AR134" s="62" t="s">
        <v>2335</v>
      </c>
      <c r="AS134" s="62" t="s">
        <v>2336</v>
      </c>
      <c r="AT134" s="52" t="s">
        <v>2337</v>
      </c>
      <c r="AU134" s="53"/>
    </row>
    <row r="135" spans="1:47" ht="28.35" customHeight="1" x14ac:dyDescent="0.25">
      <c r="A135" s="46">
        <v>133</v>
      </c>
      <c r="B135" s="66" t="s">
        <v>2338</v>
      </c>
      <c r="C135" s="48" t="s">
        <v>980</v>
      </c>
      <c r="D135" s="71" t="s">
        <v>2292</v>
      </c>
      <c r="E135" s="50" t="s">
        <v>1389</v>
      </c>
      <c r="F135" s="83" t="s">
        <v>2339</v>
      </c>
      <c r="G135" s="68" t="s">
        <v>2340</v>
      </c>
      <c r="H135" s="52" t="s">
        <v>2341</v>
      </c>
      <c r="I135" s="53" t="s">
        <v>17</v>
      </c>
      <c r="J135" s="69">
        <v>3244500</v>
      </c>
      <c r="K135" s="70">
        <v>32445000</v>
      </c>
      <c r="L135" s="82">
        <v>44946</v>
      </c>
      <c r="M135" s="85">
        <v>45264</v>
      </c>
      <c r="N135" s="68">
        <v>304</v>
      </c>
      <c r="O135" s="57" t="s">
        <v>1511</v>
      </c>
      <c r="P135" s="68">
        <v>10</v>
      </c>
      <c r="Q135" s="58">
        <f t="shared" si="4"/>
        <v>44931</v>
      </c>
      <c r="R135" s="59">
        <f t="shared" si="5"/>
        <v>1569561300</v>
      </c>
      <c r="S135" s="68" t="s">
        <v>2342</v>
      </c>
      <c r="T135" s="70">
        <v>32445000</v>
      </c>
      <c r="U135" s="57" t="s">
        <v>1014</v>
      </c>
      <c r="V135" s="92" t="s">
        <v>1055</v>
      </c>
      <c r="W135" s="97"/>
      <c r="X135" s="98"/>
      <c r="Y135" s="97"/>
      <c r="Z135" s="99"/>
      <c r="AA135" s="79"/>
      <c r="AB135" s="79"/>
      <c r="AC135" s="79"/>
      <c r="AD135" s="99"/>
      <c r="AE135" s="79"/>
      <c r="AF135" s="79"/>
      <c r="AG135" s="89"/>
      <c r="AH135" s="75"/>
      <c r="AI135" s="93"/>
      <c r="AJ135" s="75"/>
      <c r="AK135" s="100"/>
      <c r="AL135" s="75"/>
      <c r="AM135" s="75"/>
      <c r="AN135" s="101"/>
      <c r="AO135" s="102"/>
      <c r="AP135" s="76"/>
      <c r="AQ135" s="57" t="s">
        <v>1397</v>
      </c>
      <c r="AR135" s="62" t="s">
        <v>2343</v>
      </c>
      <c r="AS135" s="62" t="s">
        <v>2344</v>
      </c>
      <c r="AT135" s="52" t="s">
        <v>2345</v>
      </c>
      <c r="AU135" s="53"/>
    </row>
    <row r="136" spans="1:47" ht="28.35" customHeight="1" x14ac:dyDescent="0.25">
      <c r="A136" s="46">
        <v>134</v>
      </c>
      <c r="B136" s="66" t="s">
        <v>2346</v>
      </c>
      <c r="C136" s="48" t="s">
        <v>980</v>
      </c>
      <c r="D136" s="71" t="s">
        <v>2292</v>
      </c>
      <c r="E136" s="50" t="s">
        <v>1423</v>
      </c>
      <c r="F136" s="83" t="s">
        <v>2347</v>
      </c>
      <c r="G136" s="68" t="s">
        <v>2348</v>
      </c>
      <c r="H136" s="52" t="s">
        <v>2031</v>
      </c>
      <c r="I136" s="53" t="s">
        <v>17</v>
      </c>
      <c r="J136" s="69">
        <v>1854000</v>
      </c>
      <c r="K136" s="70">
        <v>20394000</v>
      </c>
      <c r="L136" s="82">
        <v>44946</v>
      </c>
      <c r="M136" s="85">
        <v>45279</v>
      </c>
      <c r="N136" s="68">
        <v>334</v>
      </c>
      <c r="O136" s="57" t="s">
        <v>1511</v>
      </c>
      <c r="P136" s="68">
        <v>10</v>
      </c>
      <c r="Q136" s="58">
        <f t="shared" si="4"/>
        <v>44931</v>
      </c>
      <c r="R136" s="59">
        <f t="shared" si="5"/>
        <v>1569561300</v>
      </c>
      <c r="S136" s="68" t="s">
        <v>2349</v>
      </c>
      <c r="T136" s="70">
        <v>20394000</v>
      </c>
      <c r="U136" s="57" t="s">
        <v>1014</v>
      </c>
      <c r="V136" s="92" t="s">
        <v>1055</v>
      </c>
      <c r="W136" s="97"/>
      <c r="X136" s="98"/>
      <c r="Y136" s="97"/>
      <c r="Z136" s="99"/>
      <c r="AA136" s="79"/>
      <c r="AB136" s="79"/>
      <c r="AC136" s="79"/>
      <c r="AD136" s="99"/>
      <c r="AE136" s="79"/>
      <c r="AF136" s="79"/>
      <c r="AG136" s="89"/>
      <c r="AH136" s="75"/>
      <c r="AI136" s="93"/>
      <c r="AJ136" s="75"/>
      <c r="AK136" s="100"/>
      <c r="AL136" s="75"/>
      <c r="AM136" s="75"/>
      <c r="AN136" s="101"/>
      <c r="AO136" s="102"/>
      <c r="AP136" s="76"/>
      <c r="AQ136" s="57" t="s">
        <v>1397</v>
      </c>
      <c r="AR136" s="62" t="s">
        <v>2033</v>
      </c>
      <c r="AS136" s="62" t="s">
        <v>2350</v>
      </c>
      <c r="AT136" s="52" t="s">
        <v>2351</v>
      </c>
      <c r="AU136" s="53"/>
    </row>
    <row r="137" spans="1:47" ht="28.35" customHeight="1" x14ac:dyDescent="0.25">
      <c r="A137" s="46">
        <v>135</v>
      </c>
      <c r="B137" s="66" t="s">
        <v>2352</v>
      </c>
      <c r="C137" s="48" t="s">
        <v>980</v>
      </c>
      <c r="D137" s="71" t="s">
        <v>2292</v>
      </c>
      <c r="E137" s="50" t="s">
        <v>1423</v>
      </c>
      <c r="F137" s="83" t="s">
        <v>2353</v>
      </c>
      <c r="G137" s="68" t="s">
        <v>2354</v>
      </c>
      <c r="H137" s="52" t="s">
        <v>2355</v>
      </c>
      <c r="I137" s="53" t="s">
        <v>17</v>
      </c>
      <c r="J137" s="69">
        <v>2500000</v>
      </c>
      <c r="K137" s="70">
        <v>27500000</v>
      </c>
      <c r="L137" s="82">
        <v>44946</v>
      </c>
      <c r="M137" s="85">
        <v>45279</v>
      </c>
      <c r="N137" s="68">
        <v>334</v>
      </c>
      <c r="O137" s="57" t="s">
        <v>1511</v>
      </c>
      <c r="P137" s="68">
        <v>10</v>
      </c>
      <c r="Q137" s="58">
        <f t="shared" si="4"/>
        <v>44931</v>
      </c>
      <c r="R137" s="59">
        <f t="shared" si="5"/>
        <v>1569561300</v>
      </c>
      <c r="S137" s="68" t="s">
        <v>2356</v>
      </c>
      <c r="T137" s="70">
        <v>27500000</v>
      </c>
      <c r="U137" s="57" t="s">
        <v>1014</v>
      </c>
      <c r="V137" s="92" t="s">
        <v>1055</v>
      </c>
      <c r="W137" s="97"/>
      <c r="X137" s="98"/>
      <c r="Y137" s="97"/>
      <c r="Z137" s="99"/>
      <c r="AA137" s="79"/>
      <c r="AB137" s="79"/>
      <c r="AC137" s="79"/>
      <c r="AD137" s="99"/>
      <c r="AE137" s="79"/>
      <c r="AF137" s="79"/>
      <c r="AG137" s="89"/>
      <c r="AH137" s="75"/>
      <c r="AI137" s="93"/>
      <c r="AJ137" s="75"/>
      <c r="AK137" s="100"/>
      <c r="AL137" s="75"/>
      <c r="AM137" s="75"/>
      <c r="AN137" s="101"/>
      <c r="AO137" s="102"/>
      <c r="AP137" s="76"/>
      <c r="AQ137" s="57" t="s">
        <v>1397</v>
      </c>
      <c r="AR137" s="62" t="s">
        <v>2357</v>
      </c>
      <c r="AS137" s="62" t="s">
        <v>2358</v>
      </c>
      <c r="AT137" s="52" t="s">
        <v>2359</v>
      </c>
      <c r="AU137" s="53"/>
    </row>
    <row r="138" spans="1:47" ht="28.35" customHeight="1" x14ac:dyDescent="0.25">
      <c r="A138" s="46">
        <v>136</v>
      </c>
      <c r="B138" s="66" t="s">
        <v>2360</v>
      </c>
      <c r="C138" s="48" t="s">
        <v>980</v>
      </c>
      <c r="D138" s="71" t="s">
        <v>2292</v>
      </c>
      <c r="E138" s="50" t="s">
        <v>1423</v>
      </c>
      <c r="F138" s="83" t="s">
        <v>2361</v>
      </c>
      <c r="G138" s="68" t="s">
        <v>2362</v>
      </c>
      <c r="H138" s="52" t="s">
        <v>2031</v>
      </c>
      <c r="I138" s="53" t="s">
        <v>17</v>
      </c>
      <c r="J138" s="69">
        <v>1854000</v>
      </c>
      <c r="K138" s="70">
        <v>20394000</v>
      </c>
      <c r="L138" s="82">
        <v>44946</v>
      </c>
      <c r="M138" s="85">
        <v>45279</v>
      </c>
      <c r="N138" s="68">
        <v>334</v>
      </c>
      <c r="O138" s="57" t="s">
        <v>1511</v>
      </c>
      <c r="P138" s="68">
        <v>10</v>
      </c>
      <c r="Q138" s="58">
        <f t="shared" si="4"/>
        <v>44931</v>
      </c>
      <c r="R138" s="59">
        <f t="shared" si="5"/>
        <v>1569561300</v>
      </c>
      <c r="S138" s="68" t="s">
        <v>2363</v>
      </c>
      <c r="T138" s="70">
        <v>20394000</v>
      </c>
      <c r="U138" s="57" t="s">
        <v>1014</v>
      </c>
      <c r="V138" s="92" t="s">
        <v>1055</v>
      </c>
      <c r="W138" s="97"/>
      <c r="X138" s="98"/>
      <c r="Y138" s="97"/>
      <c r="Z138" s="99"/>
      <c r="AA138" s="79"/>
      <c r="AB138" s="79"/>
      <c r="AC138" s="79"/>
      <c r="AD138" s="99"/>
      <c r="AE138" s="79"/>
      <c r="AF138" s="79"/>
      <c r="AG138" s="89"/>
      <c r="AH138" s="75"/>
      <c r="AI138" s="93"/>
      <c r="AJ138" s="75"/>
      <c r="AK138" s="100"/>
      <c r="AL138" s="75"/>
      <c r="AM138" s="75"/>
      <c r="AN138" s="101"/>
      <c r="AO138" s="102"/>
      <c r="AP138" s="76"/>
      <c r="AQ138" s="57" t="s">
        <v>1397</v>
      </c>
      <c r="AR138" s="62" t="s">
        <v>2033</v>
      </c>
      <c r="AS138" s="62" t="s">
        <v>2350</v>
      </c>
      <c r="AT138" s="52" t="s">
        <v>2364</v>
      </c>
      <c r="AU138" s="53"/>
    </row>
    <row r="139" spans="1:47" ht="28.35" customHeight="1" x14ac:dyDescent="0.25">
      <c r="A139" s="46">
        <v>137</v>
      </c>
      <c r="B139" s="66" t="s">
        <v>2365</v>
      </c>
      <c r="C139" s="48" t="s">
        <v>980</v>
      </c>
      <c r="D139" s="71" t="s">
        <v>2292</v>
      </c>
      <c r="E139" s="50" t="s">
        <v>1423</v>
      </c>
      <c r="F139" s="83" t="s">
        <v>2366</v>
      </c>
      <c r="G139" s="68" t="s">
        <v>2367</v>
      </c>
      <c r="H139" s="52" t="s">
        <v>2031</v>
      </c>
      <c r="I139" s="53" t="s">
        <v>17</v>
      </c>
      <c r="J139" s="69">
        <v>1854000</v>
      </c>
      <c r="K139" s="70">
        <v>20394000</v>
      </c>
      <c r="L139" s="82">
        <v>44946</v>
      </c>
      <c r="M139" s="85">
        <v>45279</v>
      </c>
      <c r="N139" s="68">
        <v>334</v>
      </c>
      <c r="O139" s="57" t="s">
        <v>1511</v>
      </c>
      <c r="P139" s="68">
        <v>10</v>
      </c>
      <c r="Q139" s="58">
        <f t="shared" si="4"/>
        <v>44931</v>
      </c>
      <c r="R139" s="59">
        <f t="shared" si="5"/>
        <v>1569561300</v>
      </c>
      <c r="S139" s="68" t="s">
        <v>2368</v>
      </c>
      <c r="T139" s="70">
        <v>20394000</v>
      </c>
      <c r="U139" s="57" t="s">
        <v>1014</v>
      </c>
      <c r="V139" s="92" t="s">
        <v>1055</v>
      </c>
      <c r="W139" s="97"/>
      <c r="X139" s="98"/>
      <c r="Y139" s="97"/>
      <c r="Z139" s="99"/>
      <c r="AA139" s="79"/>
      <c r="AB139" s="79"/>
      <c r="AC139" s="79"/>
      <c r="AD139" s="99"/>
      <c r="AE139" s="79"/>
      <c r="AF139" s="79"/>
      <c r="AG139" s="89"/>
      <c r="AH139" s="75"/>
      <c r="AI139" s="93"/>
      <c r="AJ139" s="75"/>
      <c r="AK139" s="100"/>
      <c r="AL139" s="75"/>
      <c r="AM139" s="75"/>
      <c r="AN139" s="101"/>
      <c r="AO139" s="102"/>
      <c r="AP139" s="76"/>
      <c r="AQ139" s="57" t="s">
        <v>1397</v>
      </c>
      <c r="AR139" s="62" t="s">
        <v>2033</v>
      </c>
      <c r="AS139" s="62" t="s">
        <v>2350</v>
      </c>
      <c r="AT139" s="52" t="s">
        <v>2369</v>
      </c>
      <c r="AU139" s="53"/>
    </row>
    <row r="140" spans="1:47" ht="28.35" customHeight="1" x14ac:dyDescent="0.25">
      <c r="A140" s="46">
        <v>138</v>
      </c>
      <c r="B140" s="66" t="s">
        <v>2370</v>
      </c>
      <c r="C140" s="48" t="s">
        <v>980</v>
      </c>
      <c r="D140" s="71" t="s">
        <v>2292</v>
      </c>
      <c r="E140" s="50" t="s">
        <v>1423</v>
      </c>
      <c r="F140" s="83" t="s">
        <v>2371</v>
      </c>
      <c r="G140" s="68" t="s">
        <v>2372</v>
      </c>
      <c r="H140" s="52" t="s">
        <v>2031</v>
      </c>
      <c r="I140" s="53" t="s">
        <v>17</v>
      </c>
      <c r="J140" s="69">
        <v>1854000</v>
      </c>
      <c r="K140" s="70">
        <v>20394000</v>
      </c>
      <c r="L140" s="82">
        <v>44946</v>
      </c>
      <c r="M140" s="85">
        <v>45279</v>
      </c>
      <c r="N140" s="68">
        <v>334</v>
      </c>
      <c r="O140" s="57" t="s">
        <v>1511</v>
      </c>
      <c r="P140" s="68">
        <v>10</v>
      </c>
      <c r="Q140" s="58">
        <f t="shared" si="4"/>
        <v>44931</v>
      </c>
      <c r="R140" s="59">
        <f t="shared" si="5"/>
        <v>1569561300</v>
      </c>
      <c r="S140" s="68" t="s">
        <v>2373</v>
      </c>
      <c r="T140" s="70">
        <v>20394000</v>
      </c>
      <c r="U140" s="57" t="s">
        <v>1014</v>
      </c>
      <c r="V140" s="92" t="s">
        <v>1055</v>
      </c>
      <c r="W140" s="97"/>
      <c r="X140" s="98"/>
      <c r="Y140" s="97"/>
      <c r="Z140" s="99"/>
      <c r="AA140" s="79"/>
      <c r="AB140" s="79"/>
      <c r="AC140" s="79"/>
      <c r="AD140" s="99"/>
      <c r="AE140" s="79"/>
      <c r="AF140" s="79"/>
      <c r="AG140" s="89"/>
      <c r="AH140" s="79"/>
      <c r="AI140" s="93"/>
      <c r="AJ140" s="79"/>
      <c r="AK140" s="94"/>
      <c r="AL140" s="75"/>
      <c r="AM140" s="75"/>
      <c r="AN140" s="101"/>
      <c r="AO140" s="102"/>
      <c r="AP140" s="76"/>
      <c r="AQ140" s="57" t="s">
        <v>1397</v>
      </c>
      <c r="AR140" s="62" t="s">
        <v>2033</v>
      </c>
      <c r="AS140" s="62" t="s">
        <v>2350</v>
      </c>
      <c r="AT140" s="52" t="s">
        <v>2374</v>
      </c>
      <c r="AU140" s="53"/>
    </row>
    <row r="141" spans="1:47" ht="28.35" customHeight="1" x14ac:dyDescent="0.25">
      <c r="A141" s="46">
        <v>139</v>
      </c>
      <c r="B141" s="66" t="s">
        <v>2375</v>
      </c>
      <c r="C141" s="48" t="s">
        <v>980</v>
      </c>
      <c r="D141" s="71" t="s">
        <v>2292</v>
      </c>
      <c r="E141" s="50" t="s">
        <v>1423</v>
      </c>
      <c r="F141" s="83" t="s">
        <v>2376</v>
      </c>
      <c r="G141" s="68" t="s">
        <v>2377</v>
      </c>
      <c r="H141" s="52" t="s">
        <v>2031</v>
      </c>
      <c r="I141" s="53" t="s">
        <v>17</v>
      </c>
      <c r="J141" s="69">
        <v>1854000</v>
      </c>
      <c r="K141" s="70">
        <v>20394000</v>
      </c>
      <c r="L141" s="82">
        <v>44946</v>
      </c>
      <c r="M141" s="85">
        <v>45279</v>
      </c>
      <c r="N141" s="68">
        <v>334</v>
      </c>
      <c r="O141" s="57" t="s">
        <v>1511</v>
      </c>
      <c r="P141" s="68">
        <v>10</v>
      </c>
      <c r="Q141" s="58">
        <f t="shared" si="4"/>
        <v>44931</v>
      </c>
      <c r="R141" s="59">
        <f t="shared" si="5"/>
        <v>1569561300</v>
      </c>
      <c r="S141" s="68" t="s">
        <v>2378</v>
      </c>
      <c r="T141" s="70">
        <v>20394000</v>
      </c>
      <c r="U141" s="57" t="s">
        <v>1014</v>
      </c>
      <c r="V141" s="92" t="s">
        <v>1055</v>
      </c>
      <c r="W141" s="97"/>
      <c r="X141" s="98"/>
      <c r="Y141" s="97"/>
      <c r="Z141" s="99"/>
      <c r="AA141" s="79"/>
      <c r="AB141" s="79"/>
      <c r="AC141" s="79"/>
      <c r="AD141" s="99"/>
      <c r="AE141" s="79"/>
      <c r="AF141" s="79"/>
      <c r="AG141" s="89"/>
      <c r="AH141" s="79"/>
      <c r="AI141" s="93"/>
      <c r="AJ141" s="79"/>
      <c r="AK141" s="94"/>
      <c r="AL141" s="75"/>
      <c r="AM141" s="75"/>
      <c r="AN141" s="101"/>
      <c r="AO141" s="102"/>
      <c r="AP141" s="76"/>
      <c r="AQ141" s="57" t="s">
        <v>1397</v>
      </c>
      <c r="AR141" s="62" t="s">
        <v>2033</v>
      </c>
      <c r="AS141" s="62" t="s">
        <v>2350</v>
      </c>
      <c r="AT141" s="52" t="s">
        <v>2379</v>
      </c>
      <c r="AU141" s="53"/>
    </row>
    <row r="142" spans="1:47" ht="28.35" customHeight="1" x14ac:dyDescent="0.25">
      <c r="A142" s="46">
        <v>140</v>
      </c>
      <c r="B142" s="66" t="s">
        <v>2380</v>
      </c>
      <c r="C142" s="48" t="s">
        <v>980</v>
      </c>
      <c r="D142" s="71" t="s">
        <v>2292</v>
      </c>
      <c r="E142" s="50" t="s">
        <v>1423</v>
      </c>
      <c r="F142" s="83" t="s">
        <v>2381</v>
      </c>
      <c r="G142" s="68" t="s">
        <v>2382</v>
      </c>
      <c r="H142" s="52" t="s">
        <v>2031</v>
      </c>
      <c r="I142" s="53" t="s">
        <v>17</v>
      </c>
      <c r="J142" s="69">
        <v>1854000</v>
      </c>
      <c r="K142" s="70">
        <v>20394000</v>
      </c>
      <c r="L142" s="82">
        <v>44946</v>
      </c>
      <c r="M142" s="85">
        <v>45279</v>
      </c>
      <c r="N142" s="68">
        <v>334</v>
      </c>
      <c r="O142" s="57" t="s">
        <v>1511</v>
      </c>
      <c r="P142" s="68">
        <v>11</v>
      </c>
      <c r="Q142" s="58">
        <f t="shared" si="4"/>
        <v>44931</v>
      </c>
      <c r="R142" s="59">
        <f t="shared" si="5"/>
        <v>1275410620</v>
      </c>
      <c r="S142" s="68" t="s">
        <v>2383</v>
      </c>
      <c r="T142" s="70">
        <v>20394000</v>
      </c>
      <c r="U142" s="57" t="s">
        <v>1014</v>
      </c>
      <c r="V142" s="92" t="s">
        <v>1512</v>
      </c>
      <c r="W142" s="97"/>
      <c r="X142" s="98"/>
      <c r="Y142" s="97"/>
      <c r="Z142" s="99"/>
      <c r="AA142" s="79"/>
      <c r="AB142" s="79"/>
      <c r="AC142" s="79"/>
      <c r="AD142" s="99"/>
      <c r="AE142" s="79"/>
      <c r="AF142" s="79"/>
      <c r="AG142" s="89"/>
      <c r="AH142" s="79"/>
      <c r="AI142" s="93"/>
      <c r="AJ142" s="79"/>
      <c r="AK142" s="94"/>
      <c r="AL142" s="75"/>
      <c r="AM142" s="75"/>
      <c r="AN142" s="101"/>
      <c r="AO142" s="102"/>
      <c r="AP142" s="76"/>
      <c r="AQ142" s="57" t="s">
        <v>1397</v>
      </c>
      <c r="AR142" s="62" t="s">
        <v>2033</v>
      </c>
      <c r="AS142" s="62" t="s">
        <v>2072</v>
      </c>
      <c r="AT142" s="52" t="s">
        <v>2384</v>
      </c>
      <c r="AU142" s="53"/>
    </row>
    <row r="143" spans="1:47" ht="28.35" customHeight="1" x14ac:dyDescent="0.25">
      <c r="A143" s="46">
        <v>141</v>
      </c>
      <c r="B143" s="66" t="s">
        <v>2385</v>
      </c>
      <c r="C143" s="48" t="s">
        <v>980</v>
      </c>
      <c r="D143" s="71" t="s">
        <v>2292</v>
      </c>
      <c r="E143" s="50" t="s">
        <v>1423</v>
      </c>
      <c r="F143" s="83" t="s">
        <v>2386</v>
      </c>
      <c r="G143" s="68" t="s">
        <v>2387</v>
      </c>
      <c r="H143" s="52" t="s">
        <v>2031</v>
      </c>
      <c r="I143" s="53" t="s">
        <v>17</v>
      </c>
      <c r="J143" s="69">
        <v>1854000</v>
      </c>
      <c r="K143" s="70">
        <v>20394000</v>
      </c>
      <c r="L143" s="82">
        <v>44946</v>
      </c>
      <c r="M143" s="85">
        <v>45279</v>
      </c>
      <c r="N143" s="68">
        <v>334</v>
      </c>
      <c r="O143" s="57" t="s">
        <v>1511</v>
      </c>
      <c r="P143" s="68">
        <v>10</v>
      </c>
      <c r="Q143" s="58">
        <f t="shared" si="4"/>
        <v>44931</v>
      </c>
      <c r="R143" s="59">
        <f t="shared" si="5"/>
        <v>1569561300</v>
      </c>
      <c r="S143" s="68" t="s">
        <v>2388</v>
      </c>
      <c r="T143" s="70">
        <v>20394000</v>
      </c>
      <c r="U143" s="57" t="s">
        <v>1014</v>
      </c>
      <c r="V143" s="92" t="s">
        <v>1055</v>
      </c>
      <c r="W143" s="97"/>
      <c r="X143" s="98"/>
      <c r="Y143" s="97"/>
      <c r="Z143" s="99"/>
      <c r="AA143" s="79"/>
      <c r="AB143" s="79"/>
      <c r="AC143" s="79"/>
      <c r="AD143" s="99"/>
      <c r="AE143" s="79"/>
      <c r="AF143" s="79"/>
      <c r="AG143" s="89"/>
      <c r="AH143" s="75"/>
      <c r="AI143" s="93"/>
      <c r="AJ143" s="79"/>
      <c r="AK143" s="94"/>
      <c r="AL143" s="75"/>
      <c r="AM143" s="75"/>
      <c r="AN143" s="101"/>
      <c r="AO143" s="102"/>
      <c r="AP143" s="76"/>
      <c r="AQ143" s="57" t="s">
        <v>1397</v>
      </c>
      <c r="AR143" s="62" t="s">
        <v>2033</v>
      </c>
      <c r="AS143" s="62" t="s">
        <v>2072</v>
      </c>
      <c r="AT143" s="52" t="s">
        <v>2389</v>
      </c>
      <c r="AU143" s="53"/>
    </row>
    <row r="144" spans="1:47" ht="28.35" customHeight="1" x14ac:dyDescent="0.25">
      <c r="A144" s="46">
        <v>142</v>
      </c>
      <c r="B144" s="66" t="s">
        <v>2390</v>
      </c>
      <c r="C144" s="48" t="s">
        <v>980</v>
      </c>
      <c r="D144" s="71" t="s">
        <v>2292</v>
      </c>
      <c r="E144" s="50" t="s">
        <v>1423</v>
      </c>
      <c r="F144" s="83" t="s">
        <v>2391</v>
      </c>
      <c r="G144" s="68" t="s">
        <v>2392</v>
      </c>
      <c r="H144" s="52" t="s">
        <v>2031</v>
      </c>
      <c r="I144" s="53" t="s">
        <v>17</v>
      </c>
      <c r="J144" s="69">
        <v>1854000</v>
      </c>
      <c r="K144" s="70">
        <v>20394000</v>
      </c>
      <c r="L144" s="82">
        <v>44946</v>
      </c>
      <c r="M144" s="85">
        <v>45279</v>
      </c>
      <c r="N144" s="68">
        <v>334</v>
      </c>
      <c r="O144" s="57" t="s">
        <v>1511</v>
      </c>
      <c r="P144" s="68">
        <v>10</v>
      </c>
      <c r="Q144" s="58">
        <f t="shared" si="4"/>
        <v>44931</v>
      </c>
      <c r="R144" s="59">
        <f t="shared" si="5"/>
        <v>1569561300</v>
      </c>
      <c r="S144" s="68" t="s">
        <v>2393</v>
      </c>
      <c r="T144" s="70">
        <v>20394000</v>
      </c>
      <c r="U144" s="57" t="s">
        <v>1014</v>
      </c>
      <c r="V144" s="92" t="s">
        <v>1055</v>
      </c>
      <c r="W144" s="97"/>
      <c r="X144" s="98"/>
      <c r="Y144" s="97"/>
      <c r="Z144" s="99"/>
      <c r="AA144" s="79"/>
      <c r="AB144" s="79"/>
      <c r="AC144" s="79"/>
      <c r="AD144" s="99"/>
      <c r="AE144" s="79"/>
      <c r="AF144" s="79"/>
      <c r="AG144" s="89"/>
      <c r="AH144" s="75"/>
      <c r="AI144" s="93"/>
      <c r="AJ144" s="75"/>
      <c r="AK144" s="100"/>
      <c r="AL144" s="75"/>
      <c r="AM144" s="75"/>
      <c r="AN144" s="101"/>
      <c r="AO144" s="102"/>
      <c r="AP144" s="76"/>
      <c r="AQ144" s="57" t="s">
        <v>1397</v>
      </c>
      <c r="AR144" s="62" t="s">
        <v>2033</v>
      </c>
      <c r="AS144" s="62" t="s">
        <v>2072</v>
      </c>
      <c r="AT144" s="52" t="s">
        <v>2394</v>
      </c>
      <c r="AU144" s="53"/>
    </row>
    <row r="145" spans="1:47" ht="28.35" customHeight="1" x14ac:dyDescent="0.25">
      <c r="A145" s="46">
        <v>143</v>
      </c>
      <c r="B145" s="66" t="s">
        <v>2395</v>
      </c>
      <c r="C145" s="48" t="s">
        <v>980</v>
      </c>
      <c r="D145" s="71" t="s">
        <v>2292</v>
      </c>
      <c r="E145" s="50" t="s">
        <v>1389</v>
      </c>
      <c r="F145" s="83" t="s">
        <v>2396</v>
      </c>
      <c r="G145" s="68" t="s">
        <v>2397</v>
      </c>
      <c r="H145" s="52" t="s">
        <v>2158</v>
      </c>
      <c r="I145" s="53" t="s">
        <v>17</v>
      </c>
      <c r="J145" s="69">
        <v>3677100</v>
      </c>
      <c r="K145" s="70">
        <v>17282370</v>
      </c>
      <c r="L145" s="82">
        <v>44946</v>
      </c>
      <c r="M145" s="85">
        <v>45279</v>
      </c>
      <c r="N145" s="68">
        <v>334</v>
      </c>
      <c r="O145" s="57" t="s">
        <v>1511</v>
      </c>
      <c r="P145" s="68">
        <v>11</v>
      </c>
      <c r="Q145" s="58">
        <f t="shared" si="4"/>
        <v>44931</v>
      </c>
      <c r="R145" s="59">
        <f t="shared" si="5"/>
        <v>1275410620</v>
      </c>
      <c r="S145" s="68" t="s">
        <v>2398</v>
      </c>
      <c r="T145" s="70">
        <v>40448100</v>
      </c>
      <c r="U145" s="57" t="s">
        <v>1014</v>
      </c>
      <c r="V145" s="92" t="s">
        <v>1512</v>
      </c>
      <c r="W145" s="97"/>
      <c r="X145" s="98"/>
      <c r="Y145" s="97"/>
      <c r="Z145" s="99"/>
      <c r="AA145" s="79"/>
      <c r="AB145" s="79"/>
      <c r="AC145" s="79"/>
      <c r="AD145" s="99"/>
      <c r="AE145" s="79"/>
      <c r="AF145" s="79"/>
      <c r="AG145" s="89"/>
      <c r="AH145" s="75"/>
      <c r="AI145" s="93"/>
      <c r="AJ145" s="75"/>
      <c r="AK145" s="100"/>
      <c r="AL145" s="75"/>
      <c r="AM145" s="75"/>
      <c r="AN145" s="101"/>
      <c r="AO145" s="102"/>
      <c r="AP145" s="76"/>
      <c r="AQ145" s="57" t="s">
        <v>1397</v>
      </c>
      <c r="AR145" s="62" t="s">
        <v>2399</v>
      </c>
      <c r="AS145" s="62" t="s">
        <v>2400</v>
      </c>
      <c r="AT145" s="52" t="s">
        <v>2401</v>
      </c>
      <c r="AU145" s="53" t="s">
        <v>1439</v>
      </c>
    </row>
    <row r="146" spans="1:47" ht="28.35" customHeight="1" x14ac:dyDescent="0.25">
      <c r="A146" s="46">
        <v>144</v>
      </c>
      <c r="B146" s="66" t="s">
        <v>2402</v>
      </c>
      <c r="C146" s="48" t="s">
        <v>980</v>
      </c>
      <c r="D146" s="71" t="s">
        <v>2292</v>
      </c>
      <c r="E146" s="50" t="s">
        <v>1423</v>
      </c>
      <c r="F146" s="51" t="s">
        <v>2403</v>
      </c>
      <c r="G146" s="68" t="s">
        <v>2404</v>
      </c>
      <c r="H146" s="52" t="s">
        <v>2031</v>
      </c>
      <c r="I146" s="53" t="s">
        <v>17</v>
      </c>
      <c r="J146" s="69">
        <v>1854000</v>
      </c>
      <c r="K146" s="70">
        <v>20394000</v>
      </c>
      <c r="L146" s="82">
        <v>44946</v>
      </c>
      <c r="M146" s="85">
        <v>45279</v>
      </c>
      <c r="N146" s="68">
        <v>334</v>
      </c>
      <c r="O146" s="57" t="s">
        <v>1511</v>
      </c>
      <c r="P146" s="68">
        <v>10</v>
      </c>
      <c r="Q146" s="58">
        <f t="shared" si="4"/>
        <v>44931</v>
      </c>
      <c r="R146" s="59">
        <f t="shared" si="5"/>
        <v>1569561300</v>
      </c>
      <c r="S146" s="68" t="s">
        <v>2405</v>
      </c>
      <c r="T146" s="70">
        <v>20394000</v>
      </c>
      <c r="U146" s="57" t="s">
        <v>1014</v>
      </c>
      <c r="V146" s="92" t="s">
        <v>1055</v>
      </c>
      <c r="W146" s="97"/>
      <c r="X146" s="98"/>
      <c r="Y146" s="97"/>
      <c r="Z146" s="99"/>
      <c r="AA146" s="79"/>
      <c r="AB146" s="79"/>
      <c r="AC146" s="79"/>
      <c r="AD146" s="99"/>
      <c r="AE146" s="79"/>
      <c r="AF146" s="79"/>
      <c r="AG146" s="89"/>
      <c r="AH146" s="79"/>
      <c r="AI146" s="93"/>
      <c r="AJ146" s="79"/>
      <c r="AK146" s="94"/>
      <c r="AL146" s="75"/>
      <c r="AM146" s="75"/>
      <c r="AN146" s="101"/>
      <c r="AO146" s="102"/>
      <c r="AP146" s="76"/>
      <c r="AQ146" s="57" t="s">
        <v>1397</v>
      </c>
      <c r="AR146" s="62" t="s">
        <v>2033</v>
      </c>
      <c r="AS146" s="62" t="s">
        <v>2072</v>
      </c>
      <c r="AT146" s="52" t="s">
        <v>2406</v>
      </c>
      <c r="AU146" s="53"/>
    </row>
    <row r="147" spans="1:47" ht="28.35" customHeight="1" x14ac:dyDescent="0.25">
      <c r="A147" s="46">
        <v>145</v>
      </c>
      <c r="B147" s="66" t="s">
        <v>2407</v>
      </c>
      <c r="C147" s="48" t="s">
        <v>980</v>
      </c>
      <c r="D147" s="71" t="s">
        <v>2292</v>
      </c>
      <c r="E147" s="50" t="s">
        <v>1423</v>
      </c>
      <c r="F147" s="51" t="s">
        <v>2408</v>
      </c>
      <c r="G147" s="68" t="s">
        <v>2409</v>
      </c>
      <c r="H147" s="52" t="s">
        <v>1510</v>
      </c>
      <c r="I147" s="53" t="s">
        <v>17</v>
      </c>
      <c r="J147" s="69">
        <v>1854000</v>
      </c>
      <c r="K147" s="70">
        <v>20394000</v>
      </c>
      <c r="L147" s="82">
        <v>44946</v>
      </c>
      <c r="M147" s="85">
        <v>45279</v>
      </c>
      <c r="N147" s="68">
        <v>334</v>
      </c>
      <c r="O147" s="57" t="s">
        <v>1511</v>
      </c>
      <c r="P147" s="68">
        <v>11</v>
      </c>
      <c r="Q147" s="58">
        <f t="shared" si="4"/>
        <v>44931</v>
      </c>
      <c r="R147" s="59">
        <f t="shared" si="5"/>
        <v>1275410620</v>
      </c>
      <c r="S147" s="68" t="s">
        <v>2410</v>
      </c>
      <c r="T147" s="70">
        <v>20394000</v>
      </c>
      <c r="U147" s="57" t="s">
        <v>1014</v>
      </c>
      <c r="V147" s="92" t="s">
        <v>1512</v>
      </c>
      <c r="W147" s="97"/>
      <c r="X147" s="98"/>
      <c r="Y147" s="97"/>
      <c r="Z147" s="99"/>
      <c r="AA147" s="79"/>
      <c r="AB147" s="79"/>
      <c r="AC147" s="79"/>
      <c r="AD147" s="99"/>
      <c r="AE147" s="79"/>
      <c r="AF147" s="79"/>
      <c r="AG147" s="89"/>
      <c r="AH147" s="79"/>
      <c r="AI147" s="93"/>
      <c r="AJ147" s="79"/>
      <c r="AK147" s="94"/>
      <c r="AL147" s="75"/>
      <c r="AM147" s="75"/>
      <c r="AN147" s="101"/>
      <c r="AO147" s="102"/>
      <c r="AP147" s="76"/>
      <c r="AQ147" s="57" t="s">
        <v>1397</v>
      </c>
      <c r="AR147" s="62" t="s">
        <v>2033</v>
      </c>
      <c r="AS147" s="62" t="s">
        <v>2072</v>
      </c>
      <c r="AT147" s="52" t="s">
        <v>2411</v>
      </c>
      <c r="AU147" s="53"/>
    </row>
    <row r="148" spans="1:47" ht="28.35" customHeight="1" x14ac:dyDescent="0.25">
      <c r="A148" s="46">
        <v>146</v>
      </c>
      <c r="B148" s="66" t="s">
        <v>2412</v>
      </c>
      <c r="C148" s="48" t="s">
        <v>980</v>
      </c>
      <c r="D148" s="71" t="s">
        <v>2292</v>
      </c>
      <c r="E148" s="50" t="s">
        <v>1389</v>
      </c>
      <c r="F148" s="51" t="s">
        <v>2413</v>
      </c>
      <c r="G148" s="68" t="s">
        <v>2414</v>
      </c>
      <c r="H148" s="52" t="s">
        <v>2415</v>
      </c>
      <c r="I148" s="53" t="s">
        <v>1469</v>
      </c>
      <c r="J148" s="69">
        <v>3200000</v>
      </c>
      <c r="K148" s="70">
        <v>32000000</v>
      </c>
      <c r="L148" s="82">
        <v>44946</v>
      </c>
      <c r="M148" s="85">
        <v>45249</v>
      </c>
      <c r="N148" s="68">
        <v>304</v>
      </c>
      <c r="O148" s="51" t="s">
        <v>1443</v>
      </c>
      <c r="P148" s="68">
        <v>11</v>
      </c>
      <c r="Q148" s="58">
        <f t="shared" si="4"/>
        <v>44931</v>
      </c>
      <c r="R148" s="59">
        <f t="shared" si="5"/>
        <v>1275410620</v>
      </c>
      <c r="S148" s="68" t="s">
        <v>2416</v>
      </c>
      <c r="T148" s="70">
        <v>32000000</v>
      </c>
      <c r="U148" s="57" t="s">
        <v>1014</v>
      </c>
      <c r="V148" s="92" t="s">
        <v>1512</v>
      </c>
      <c r="W148" s="97"/>
      <c r="X148" s="98"/>
      <c r="Y148" s="97"/>
      <c r="Z148" s="99"/>
      <c r="AA148" s="79"/>
      <c r="AB148" s="79"/>
      <c r="AC148" s="79"/>
      <c r="AD148" s="99"/>
      <c r="AE148" s="79"/>
      <c r="AF148" s="79"/>
      <c r="AG148" s="89"/>
      <c r="AH148" s="75"/>
      <c r="AI148" s="93"/>
      <c r="AJ148" s="79"/>
      <c r="AK148" s="94"/>
      <c r="AL148" s="75"/>
      <c r="AM148" s="75"/>
      <c r="AN148" s="101"/>
      <c r="AO148" s="102"/>
      <c r="AP148" s="76"/>
      <c r="AQ148" s="57" t="s">
        <v>1397</v>
      </c>
      <c r="AR148" s="62" t="s">
        <v>2417</v>
      </c>
      <c r="AS148" s="62" t="s">
        <v>2418</v>
      </c>
      <c r="AT148" s="52" t="s">
        <v>2419</v>
      </c>
      <c r="AU148" s="53"/>
    </row>
    <row r="149" spans="1:47" ht="28.35" customHeight="1" x14ac:dyDescent="0.25">
      <c r="A149" s="46">
        <v>147</v>
      </c>
      <c r="B149" s="66" t="s">
        <v>2420</v>
      </c>
      <c r="C149" s="48" t="s">
        <v>980</v>
      </c>
      <c r="D149" s="71" t="s">
        <v>2292</v>
      </c>
      <c r="E149" s="50" t="s">
        <v>1423</v>
      </c>
      <c r="F149" s="51" t="s">
        <v>2421</v>
      </c>
      <c r="G149" s="68" t="s">
        <v>2422</v>
      </c>
      <c r="H149" s="52" t="s">
        <v>2031</v>
      </c>
      <c r="I149" s="53" t="s">
        <v>17</v>
      </c>
      <c r="J149" s="69">
        <v>1854000</v>
      </c>
      <c r="K149" s="70">
        <v>20394000</v>
      </c>
      <c r="L149" s="82">
        <v>44946</v>
      </c>
      <c r="M149" s="85">
        <v>45279</v>
      </c>
      <c r="N149" s="68">
        <v>334</v>
      </c>
      <c r="O149" s="57" t="s">
        <v>1511</v>
      </c>
      <c r="P149" s="68">
        <v>11</v>
      </c>
      <c r="Q149" s="58">
        <f t="shared" si="4"/>
        <v>44931</v>
      </c>
      <c r="R149" s="59">
        <f t="shared" si="5"/>
        <v>1275410620</v>
      </c>
      <c r="S149" s="68" t="s">
        <v>2423</v>
      </c>
      <c r="T149" s="70">
        <v>20394000</v>
      </c>
      <c r="U149" s="57" t="s">
        <v>1014</v>
      </c>
      <c r="V149" s="92" t="s">
        <v>1512</v>
      </c>
      <c r="W149" s="97"/>
      <c r="X149" s="98"/>
      <c r="Y149" s="97"/>
      <c r="Z149" s="99"/>
      <c r="AA149" s="79"/>
      <c r="AB149" s="79"/>
      <c r="AC149" s="79"/>
      <c r="AD149" s="99"/>
      <c r="AE149" s="79"/>
      <c r="AF149" s="79"/>
      <c r="AG149" s="89"/>
      <c r="AH149" s="75"/>
      <c r="AI149" s="93"/>
      <c r="AJ149" s="79"/>
      <c r="AK149" s="94"/>
      <c r="AL149" s="75"/>
      <c r="AM149" s="75"/>
      <c r="AN149" s="101"/>
      <c r="AO149" s="102"/>
      <c r="AP149" s="76"/>
      <c r="AQ149" s="57" t="s">
        <v>1397</v>
      </c>
      <c r="AR149" s="62" t="s">
        <v>2033</v>
      </c>
      <c r="AS149" s="62" t="s">
        <v>2072</v>
      </c>
      <c r="AT149" s="52" t="s">
        <v>2424</v>
      </c>
      <c r="AU149" s="53"/>
    </row>
    <row r="150" spans="1:47" ht="28.35" customHeight="1" x14ac:dyDescent="0.25">
      <c r="A150" s="46">
        <v>148</v>
      </c>
      <c r="B150" s="66" t="s">
        <v>2425</v>
      </c>
      <c r="C150" s="48" t="s">
        <v>980</v>
      </c>
      <c r="D150" s="71" t="s">
        <v>2292</v>
      </c>
      <c r="E150" s="50" t="s">
        <v>1423</v>
      </c>
      <c r="F150" s="51" t="s">
        <v>2426</v>
      </c>
      <c r="G150" s="68" t="s">
        <v>2427</v>
      </c>
      <c r="H150" s="52" t="s">
        <v>2031</v>
      </c>
      <c r="I150" s="53" t="s">
        <v>17</v>
      </c>
      <c r="J150" s="69">
        <v>1854000</v>
      </c>
      <c r="K150" s="70">
        <v>20394000</v>
      </c>
      <c r="L150" s="82">
        <v>44946</v>
      </c>
      <c r="M150" s="85">
        <v>45279</v>
      </c>
      <c r="N150" s="68">
        <v>334</v>
      </c>
      <c r="O150" s="57" t="s">
        <v>1511</v>
      </c>
      <c r="P150" s="68">
        <v>11</v>
      </c>
      <c r="Q150" s="58">
        <f t="shared" si="4"/>
        <v>44931</v>
      </c>
      <c r="R150" s="59">
        <f t="shared" si="5"/>
        <v>1275410620</v>
      </c>
      <c r="S150" s="68" t="s">
        <v>2428</v>
      </c>
      <c r="T150" s="70">
        <v>20394000</v>
      </c>
      <c r="U150" s="57" t="s">
        <v>1014</v>
      </c>
      <c r="V150" s="92" t="s">
        <v>1512</v>
      </c>
      <c r="W150" s="97"/>
      <c r="X150" s="98"/>
      <c r="Y150" s="97"/>
      <c r="Z150" s="99"/>
      <c r="AA150" s="79"/>
      <c r="AB150" s="79"/>
      <c r="AC150" s="79"/>
      <c r="AD150" s="99"/>
      <c r="AE150" s="79"/>
      <c r="AF150" s="79"/>
      <c r="AG150" s="89"/>
      <c r="AH150" s="75"/>
      <c r="AI150" s="93"/>
      <c r="AJ150" s="75"/>
      <c r="AK150" s="100"/>
      <c r="AL150" s="75"/>
      <c r="AM150" s="75"/>
      <c r="AN150" s="101"/>
      <c r="AO150" s="102"/>
      <c r="AP150" s="76"/>
      <c r="AQ150" s="57" t="s">
        <v>1397</v>
      </c>
      <c r="AR150" s="62" t="s">
        <v>2033</v>
      </c>
      <c r="AS150" s="62" t="s">
        <v>2072</v>
      </c>
      <c r="AT150" s="52" t="s">
        <v>2429</v>
      </c>
      <c r="AU150" s="53"/>
    </row>
    <row r="151" spans="1:47" ht="28.35" customHeight="1" x14ac:dyDescent="0.25">
      <c r="A151" s="46">
        <v>149</v>
      </c>
      <c r="B151" s="66" t="s">
        <v>2430</v>
      </c>
      <c r="C151" s="48" t="s">
        <v>980</v>
      </c>
      <c r="D151" s="71" t="s">
        <v>2292</v>
      </c>
      <c r="E151" s="50" t="s">
        <v>1423</v>
      </c>
      <c r="F151" s="51" t="s">
        <v>2431</v>
      </c>
      <c r="G151" s="68" t="s">
        <v>2432</v>
      </c>
      <c r="H151" s="52" t="s">
        <v>2082</v>
      </c>
      <c r="I151" s="53" t="s">
        <v>17</v>
      </c>
      <c r="J151" s="69">
        <v>2626500</v>
      </c>
      <c r="K151" s="70">
        <v>28891500</v>
      </c>
      <c r="L151" s="82">
        <v>44946</v>
      </c>
      <c r="M151" s="85">
        <v>45279</v>
      </c>
      <c r="N151" s="68">
        <v>334</v>
      </c>
      <c r="O151" s="57" t="s">
        <v>1511</v>
      </c>
      <c r="P151" s="68">
        <v>10</v>
      </c>
      <c r="Q151" s="58">
        <f t="shared" si="4"/>
        <v>44931</v>
      </c>
      <c r="R151" s="59">
        <f t="shared" si="5"/>
        <v>1569561300</v>
      </c>
      <c r="S151" s="68" t="s">
        <v>2433</v>
      </c>
      <c r="T151" s="70">
        <v>28891500</v>
      </c>
      <c r="U151" s="57" t="s">
        <v>1014</v>
      </c>
      <c r="V151" s="92" t="s">
        <v>1055</v>
      </c>
      <c r="W151" s="97"/>
      <c r="X151" s="98"/>
      <c r="Y151" s="97"/>
      <c r="Z151" s="99"/>
      <c r="AA151" s="79"/>
      <c r="AB151" s="79"/>
      <c r="AC151" s="79"/>
      <c r="AD151" s="99"/>
      <c r="AE151" s="79"/>
      <c r="AF151" s="79"/>
      <c r="AG151" s="89"/>
      <c r="AH151" s="75"/>
      <c r="AI151" s="93"/>
      <c r="AJ151" s="79"/>
      <c r="AK151" s="94"/>
      <c r="AL151" s="75"/>
      <c r="AM151" s="75"/>
      <c r="AN151" s="101"/>
      <c r="AO151" s="102"/>
      <c r="AP151" s="76"/>
      <c r="AQ151" s="57" t="s">
        <v>1397</v>
      </c>
      <c r="AR151" s="62" t="s">
        <v>1830</v>
      </c>
      <c r="AS151" s="62" t="s">
        <v>2434</v>
      </c>
      <c r="AT151" s="52" t="s">
        <v>2435</v>
      </c>
      <c r="AU151" s="53"/>
    </row>
    <row r="152" spans="1:47" ht="28.35" customHeight="1" x14ac:dyDescent="0.25">
      <c r="A152" s="46">
        <v>150</v>
      </c>
      <c r="B152" s="66" t="s">
        <v>2436</v>
      </c>
      <c r="C152" s="48" t="s">
        <v>980</v>
      </c>
      <c r="D152" s="71" t="s">
        <v>2292</v>
      </c>
      <c r="E152" s="50" t="s">
        <v>1423</v>
      </c>
      <c r="F152" s="51" t="s">
        <v>2437</v>
      </c>
      <c r="G152" s="68" t="s">
        <v>2438</v>
      </c>
      <c r="H152" s="52" t="s">
        <v>1560</v>
      </c>
      <c r="I152" s="53" t="s">
        <v>17</v>
      </c>
      <c r="J152" s="69">
        <v>3116500</v>
      </c>
      <c r="K152" s="70">
        <v>34281500</v>
      </c>
      <c r="L152" s="82">
        <v>44946</v>
      </c>
      <c r="M152" s="85">
        <v>45279</v>
      </c>
      <c r="N152" s="68">
        <v>334</v>
      </c>
      <c r="O152" s="57" t="s">
        <v>1511</v>
      </c>
      <c r="P152" s="68">
        <v>11</v>
      </c>
      <c r="Q152" s="58">
        <f t="shared" si="4"/>
        <v>44931</v>
      </c>
      <c r="R152" s="59">
        <f t="shared" si="5"/>
        <v>1275410620</v>
      </c>
      <c r="S152" s="68" t="s">
        <v>2439</v>
      </c>
      <c r="T152" s="70">
        <v>34281500</v>
      </c>
      <c r="U152" s="57" t="s">
        <v>1014</v>
      </c>
      <c r="V152" s="92" t="s">
        <v>1512</v>
      </c>
      <c r="W152" s="97"/>
      <c r="X152" s="111"/>
      <c r="Y152" s="97"/>
      <c r="Z152" s="99"/>
      <c r="AA152" s="79"/>
      <c r="AB152" s="79"/>
      <c r="AC152" s="79"/>
      <c r="AD152" s="99"/>
      <c r="AE152" s="79"/>
      <c r="AF152" s="79"/>
      <c r="AG152" s="89"/>
      <c r="AH152" s="79"/>
      <c r="AI152" s="93"/>
      <c r="AJ152" s="79"/>
      <c r="AK152" s="94"/>
      <c r="AL152" s="75"/>
      <c r="AM152" s="75"/>
      <c r="AN152" s="101"/>
      <c r="AO152" s="102"/>
      <c r="AP152" s="76"/>
      <c r="AQ152" s="57" t="s">
        <v>1397</v>
      </c>
      <c r="AR152" s="62" t="s">
        <v>2440</v>
      </c>
      <c r="AS152" s="62" t="s">
        <v>2434</v>
      </c>
      <c r="AT152" s="52" t="s">
        <v>2441</v>
      </c>
      <c r="AU152" s="53"/>
    </row>
    <row r="153" spans="1:47" ht="28.35" customHeight="1" x14ac:dyDescent="0.25">
      <c r="A153" s="46">
        <v>151</v>
      </c>
      <c r="B153" s="66" t="s">
        <v>2442</v>
      </c>
      <c r="C153" s="48" t="s">
        <v>980</v>
      </c>
      <c r="D153" s="71" t="s">
        <v>2292</v>
      </c>
      <c r="E153" s="50" t="s">
        <v>1389</v>
      </c>
      <c r="F153" s="51" t="s">
        <v>2443</v>
      </c>
      <c r="G153" s="68" t="s">
        <v>2444</v>
      </c>
      <c r="H153" s="52" t="s">
        <v>2445</v>
      </c>
      <c r="I153" s="53" t="s">
        <v>1469</v>
      </c>
      <c r="J153" s="69">
        <v>3200000</v>
      </c>
      <c r="K153" s="70">
        <v>32000000</v>
      </c>
      <c r="L153" s="82">
        <v>44946</v>
      </c>
      <c r="M153" s="85">
        <v>45249</v>
      </c>
      <c r="N153" s="68">
        <v>304</v>
      </c>
      <c r="O153" s="51" t="s">
        <v>1443</v>
      </c>
      <c r="P153" s="68">
        <v>9</v>
      </c>
      <c r="Q153" s="58">
        <f t="shared" si="4"/>
        <v>44931</v>
      </c>
      <c r="R153" s="59">
        <f t="shared" si="5"/>
        <v>535597200</v>
      </c>
      <c r="S153" s="68" t="s">
        <v>2446</v>
      </c>
      <c r="T153" s="70">
        <v>32000000</v>
      </c>
      <c r="U153" s="57" t="s">
        <v>1412</v>
      </c>
      <c r="V153" s="92" t="s">
        <v>1055</v>
      </c>
      <c r="W153" s="97"/>
      <c r="X153" s="98"/>
      <c r="Y153" s="97"/>
      <c r="Z153" s="99"/>
      <c r="AA153" s="79"/>
      <c r="AB153" s="79"/>
      <c r="AC153" s="79"/>
      <c r="AD153" s="99"/>
      <c r="AE153" s="79"/>
      <c r="AF153" s="79"/>
      <c r="AG153" s="89"/>
      <c r="AH153" s="79"/>
      <c r="AI153" s="93"/>
      <c r="AJ153" s="79"/>
      <c r="AK153" s="94"/>
      <c r="AL153" s="75"/>
      <c r="AM153" s="75"/>
      <c r="AN153" s="101"/>
      <c r="AO153" s="102"/>
      <c r="AP153" s="76"/>
      <c r="AQ153" s="57" t="s">
        <v>1397</v>
      </c>
      <c r="AR153" s="62" t="s">
        <v>2447</v>
      </c>
      <c r="AS153" s="62" t="s">
        <v>2448</v>
      </c>
      <c r="AT153" s="52" t="s">
        <v>2449</v>
      </c>
      <c r="AU153" s="53"/>
    </row>
    <row r="154" spans="1:47" ht="28.35" customHeight="1" x14ac:dyDescent="0.25">
      <c r="A154" s="46">
        <v>152</v>
      </c>
      <c r="B154" s="66" t="s">
        <v>2450</v>
      </c>
      <c r="C154" s="48" t="s">
        <v>980</v>
      </c>
      <c r="D154" s="71" t="s">
        <v>2292</v>
      </c>
      <c r="E154" s="50" t="s">
        <v>1423</v>
      </c>
      <c r="F154" s="51" t="s">
        <v>2451</v>
      </c>
      <c r="G154" s="68" t="s">
        <v>2452</v>
      </c>
      <c r="H154" s="52" t="s">
        <v>1852</v>
      </c>
      <c r="I154" s="53" t="s">
        <v>17</v>
      </c>
      <c r="J154" s="69">
        <v>2626454.5454545454</v>
      </c>
      <c r="K154" s="70">
        <v>28891000</v>
      </c>
      <c r="L154" s="82">
        <v>44946</v>
      </c>
      <c r="M154" s="85">
        <v>45279</v>
      </c>
      <c r="N154" s="68">
        <v>334</v>
      </c>
      <c r="O154" s="57" t="s">
        <v>1511</v>
      </c>
      <c r="P154" s="68">
        <v>10</v>
      </c>
      <c r="Q154" s="58">
        <f t="shared" si="4"/>
        <v>44931</v>
      </c>
      <c r="R154" s="59">
        <f t="shared" si="5"/>
        <v>1569561300</v>
      </c>
      <c r="S154" s="68" t="s">
        <v>2453</v>
      </c>
      <c r="T154" s="70">
        <v>28891000</v>
      </c>
      <c r="U154" s="51" t="s">
        <v>1014</v>
      </c>
      <c r="V154" s="92" t="s">
        <v>1055</v>
      </c>
      <c r="W154" s="79"/>
      <c r="X154" s="79"/>
      <c r="Y154" s="79"/>
      <c r="Z154" s="79"/>
      <c r="AA154" s="79"/>
      <c r="AB154" s="79"/>
      <c r="AC154" s="79"/>
      <c r="AD154" s="60"/>
      <c r="AE154" s="79"/>
      <c r="AF154" s="79"/>
      <c r="AG154" s="79"/>
      <c r="AH154" s="79"/>
      <c r="AI154" s="93"/>
      <c r="AJ154" s="79"/>
      <c r="AK154" s="94"/>
      <c r="AL154" s="75"/>
      <c r="AM154" s="75"/>
      <c r="AN154" s="101"/>
      <c r="AO154" s="102"/>
      <c r="AP154" s="76"/>
      <c r="AQ154" s="57" t="s">
        <v>1397</v>
      </c>
      <c r="AR154" s="62" t="s">
        <v>1830</v>
      </c>
      <c r="AS154" s="62" t="s">
        <v>2434</v>
      </c>
      <c r="AT154" s="52" t="s">
        <v>2454</v>
      </c>
      <c r="AU154" s="53"/>
    </row>
    <row r="155" spans="1:47" ht="28.35" customHeight="1" x14ac:dyDescent="0.25">
      <c r="A155" s="46">
        <v>153</v>
      </c>
      <c r="B155" s="66" t="s">
        <v>2455</v>
      </c>
      <c r="C155" s="48" t="s">
        <v>980</v>
      </c>
      <c r="D155" s="71" t="s">
        <v>2456</v>
      </c>
      <c r="E155" s="50" t="s">
        <v>1389</v>
      </c>
      <c r="F155" s="83" t="s">
        <v>2457</v>
      </c>
      <c r="G155" s="68" t="s">
        <v>2458</v>
      </c>
      <c r="H155" s="52" t="s">
        <v>2459</v>
      </c>
      <c r="I155" s="53" t="s">
        <v>2460</v>
      </c>
      <c r="J155" s="69">
        <v>3677100</v>
      </c>
      <c r="K155" s="70">
        <v>14708400</v>
      </c>
      <c r="L155" s="82">
        <v>44949</v>
      </c>
      <c r="M155" s="85">
        <v>45068</v>
      </c>
      <c r="N155" s="68">
        <v>120</v>
      </c>
      <c r="O155" s="51" t="s">
        <v>1463</v>
      </c>
      <c r="P155" s="68">
        <v>2</v>
      </c>
      <c r="Q155" s="58">
        <f t="shared" si="4"/>
        <v>44930</v>
      </c>
      <c r="R155" s="59">
        <f t="shared" si="5"/>
        <v>1739392150</v>
      </c>
      <c r="S155" s="68" t="s">
        <v>2461</v>
      </c>
      <c r="T155" s="70">
        <v>14708400</v>
      </c>
      <c r="U155" s="57" t="s">
        <v>1396</v>
      </c>
      <c r="V155" s="92" t="s">
        <v>1003</v>
      </c>
      <c r="W155" s="97"/>
      <c r="X155" s="98"/>
      <c r="Y155" s="97"/>
      <c r="Z155" s="99"/>
      <c r="AA155" s="79"/>
      <c r="AB155" s="79"/>
      <c r="AC155" s="79"/>
      <c r="AD155" s="99"/>
      <c r="AE155" s="79"/>
      <c r="AF155" s="79"/>
      <c r="AG155" s="89"/>
      <c r="AH155" s="79"/>
      <c r="AI155" s="93"/>
      <c r="AJ155" s="79"/>
      <c r="AK155" s="94"/>
      <c r="AL155" s="75"/>
      <c r="AM155" s="75"/>
      <c r="AN155" s="101"/>
      <c r="AO155" s="102"/>
      <c r="AP155" s="76"/>
      <c r="AQ155" s="57" t="s">
        <v>1397</v>
      </c>
      <c r="AR155" s="62" t="s">
        <v>2462</v>
      </c>
      <c r="AS155" s="62" t="s">
        <v>2463</v>
      </c>
      <c r="AT155" s="52" t="s">
        <v>2464</v>
      </c>
      <c r="AU155" s="53"/>
    </row>
    <row r="156" spans="1:47" ht="28.35" customHeight="1" x14ac:dyDescent="0.25">
      <c r="A156" s="46">
        <v>154</v>
      </c>
      <c r="B156" s="66" t="s">
        <v>2465</v>
      </c>
      <c r="C156" s="48" t="s">
        <v>980</v>
      </c>
      <c r="D156" s="71" t="s">
        <v>2456</v>
      </c>
      <c r="E156" s="50" t="s">
        <v>1389</v>
      </c>
      <c r="F156" s="51" t="s">
        <v>2466</v>
      </c>
      <c r="G156" s="68" t="s">
        <v>2467</v>
      </c>
      <c r="H156" s="52" t="s">
        <v>2468</v>
      </c>
      <c r="I156" s="53" t="s">
        <v>2460</v>
      </c>
      <c r="J156" s="69">
        <v>3090000</v>
      </c>
      <c r="K156" s="70">
        <v>12360000</v>
      </c>
      <c r="L156" s="82">
        <v>44949</v>
      </c>
      <c r="M156" s="85">
        <v>45068</v>
      </c>
      <c r="N156" s="68">
        <v>120</v>
      </c>
      <c r="O156" s="51" t="s">
        <v>1463</v>
      </c>
      <c r="P156" s="68">
        <v>2</v>
      </c>
      <c r="Q156" s="58">
        <f t="shared" si="4"/>
        <v>44930</v>
      </c>
      <c r="R156" s="59">
        <f t="shared" si="5"/>
        <v>1739392150</v>
      </c>
      <c r="S156" s="68" t="s">
        <v>2469</v>
      </c>
      <c r="T156" s="70">
        <v>12360000</v>
      </c>
      <c r="U156" s="57" t="s">
        <v>1396</v>
      </c>
      <c r="V156" s="92" t="s">
        <v>1003</v>
      </c>
      <c r="W156" s="97"/>
      <c r="X156" s="98"/>
      <c r="Y156" s="97"/>
      <c r="Z156" s="99"/>
      <c r="AA156" s="79"/>
      <c r="AB156" s="79"/>
      <c r="AC156" s="79"/>
      <c r="AD156" s="99"/>
      <c r="AE156" s="79"/>
      <c r="AF156" s="79"/>
      <c r="AG156" s="89"/>
      <c r="AH156" s="79"/>
      <c r="AI156" s="93"/>
      <c r="AJ156" s="79"/>
      <c r="AK156" s="94"/>
      <c r="AL156" s="75"/>
      <c r="AM156" s="75"/>
      <c r="AN156" s="101"/>
      <c r="AO156" s="102"/>
      <c r="AP156" s="76"/>
      <c r="AQ156" s="57" t="s">
        <v>1397</v>
      </c>
      <c r="AR156" s="62" t="s">
        <v>2470</v>
      </c>
      <c r="AS156" s="62" t="s">
        <v>2471</v>
      </c>
      <c r="AT156" s="52" t="s">
        <v>2472</v>
      </c>
      <c r="AU156" s="53"/>
    </row>
    <row r="157" spans="1:47" ht="28.35" customHeight="1" x14ac:dyDescent="0.25">
      <c r="A157" s="46">
        <v>155</v>
      </c>
      <c r="B157" s="66" t="s">
        <v>2473</v>
      </c>
      <c r="C157" s="48" t="s">
        <v>980</v>
      </c>
      <c r="D157" s="71" t="s">
        <v>2456</v>
      </c>
      <c r="E157" s="50" t="s">
        <v>1389</v>
      </c>
      <c r="F157" s="51" t="s">
        <v>830</v>
      </c>
      <c r="G157" s="68" t="s">
        <v>2474</v>
      </c>
      <c r="H157" s="52" t="s">
        <v>2475</v>
      </c>
      <c r="I157" s="53" t="s">
        <v>1528</v>
      </c>
      <c r="J157" s="69">
        <v>4120000</v>
      </c>
      <c r="K157" s="70">
        <v>45320000</v>
      </c>
      <c r="L157" s="82">
        <v>44949</v>
      </c>
      <c r="M157" s="85">
        <v>45282</v>
      </c>
      <c r="N157" s="68">
        <v>334</v>
      </c>
      <c r="O157" s="57" t="s">
        <v>1529</v>
      </c>
      <c r="P157" s="68">
        <v>9</v>
      </c>
      <c r="Q157" s="58">
        <f t="shared" si="4"/>
        <v>44931</v>
      </c>
      <c r="R157" s="59">
        <f t="shared" si="5"/>
        <v>535597200</v>
      </c>
      <c r="S157" s="68" t="s">
        <v>2476</v>
      </c>
      <c r="T157" s="70">
        <v>45320000</v>
      </c>
      <c r="U157" s="51" t="s">
        <v>1412</v>
      </c>
      <c r="V157" s="92" t="s">
        <v>1055</v>
      </c>
      <c r="W157" s="79"/>
      <c r="X157" s="79"/>
      <c r="Y157" s="79"/>
      <c r="Z157" s="79"/>
      <c r="AA157" s="79"/>
      <c r="AB157" s="79"/>
      <c r="AC157" s="79"/>
      <c r="AD157" s="60"/>
      <c r="AE157" s="79"/>
      <c r="AF157" s="79"/>
      <c r="AG157" s="79"/>
      <c r="AH157" s="79"/>
      <c r="AI157" s="93"/>
      <c r="AJ157" s="79"/>
      <c r="AK157" s="94"/>
      <c r="AL157" s="75"/>
      <c r="AM157" s="75"/>
      <c r="AN157" s="101"/>
      <c r="AO157" s="102"/>
      <c r="AP157" s="76"/>
      <c r="AQ157" s="57" t="s">
        <v>1397</v>
      </c>
      <c r="AR157" s="62" t="s">
        <v>2477</v>
      </c>
      <c r="AS157" s="62" t="s">
        <v>2478</v>
      </c>
      <c r="AT157" s="52" t="s">
        <v>2479</v>
      </c>
      <c r="AU157" s="53"/>
    </row>
    <row r="158" spans="1:47" ht="28.35" customHeight="1" x14ac:dyDescent="0.25">
      <c r="A158" s="46">
        <v>156</v>
      </c>
      <c r="B158" s="66" t="s">
        <v>2480</v>
      </c>
      <c r="C158" s="48" t="s">
        <v>980</v>
      </c>
      <c r="D158" s="71" t="s">
        <v>2456</v>
      </c>
      <c r="E158" s="50" t="s">
        <v>1423</v>
      </c>
      <c r="F158" s="83" t="s">
        <v>2481</v>
      </c>
      <c r="G158" s="68" t="s">
        <v>2482</v>
      </c>
      <c r="H158" s="52" t="s">
        <v>2483</v>
      </c>
      <c r="I158" s="53" t="s">
        <v>17</v>
      </c>
      <c r="J158" s="69">
        <v>1854000</v>
      </c>
      <c r="K158" s="70">
        <v>20394000</v>
      </c>
      <c r="L158" s="82">
        <v>44949</v>
      </c>
      <c r="M158" s="85">
        <v>45282</v>
      </c>
      <c r="N158" s="68">
        <v>334</v>
      </c>
      <c r="O158" s="57" t="s">
        <v>1511</v>
      </c>
      <c r="P158" s="68">
        <v>11</v>
      </c>
      <c r="Q158" s="58">
        <f t="shared" si="4"/>
        <v>44931</v>
      </c>
      <c r="R158" s="59">
        <f t="shared" si="5"/>
        <v>1275410620</v>
      </c>
      <c r="S158" s="68" t="s">
        <v>2484</v>
      </c>
      <c r="T158" s="70">
        <v>20394000</v>
      </c>
      <c r="U158" s="57" t="s">
        <v>1014</v>
      </c>
      <c r="V158" s="92" t="s">
        <v>1512</v>
      </c>
      <c r="W158" s="97"/>
      <c r="X158" s="111"/>
      <c r="Y158" s="97"/>
      <c r="Z158" s="99"/>
      <c r="AA158" s="79"/>
      <c r="AB158" s="79"/>
      <c r="AC158" s="79"/>
      <c r="AD158" s="99"/>
      <c r="AE158" s="79"/>
      <c r="AF158" s="79"/>
      <c r="AG158" s="89"/>
      <c r="AH158" s="79"/>
      <c r="AI158" s="93"/>
      <c r="AJ158" s="79"/>
      <c r="AK158" s="94"/>
      <c r="AL158" s="75"/>
      <c r="AM158" s="75"/>
      <c r="AN158" s="101"/>
      <c r="AO158" s="102"/>
      <c r="AP158" s="76"/>
      <c r="AQ158" s="57" t="s">
        <v>1397</v>
      </c>
      <c r="AR158" s="62" t="s">
        <v>2485</v>
      </c>
      <c r="AS158" s="62" t="s">
        <v>2486</v>
      </c>
      <c r="AT158" s="52" t="s">
        <v>2487</v>
      </c>
      <c r="AU158" s="53"/>
    </row>
    <row r="159" spans="1:47" ht="28.35" customHeight="1" x14ac:dyDescent="0.25">
      <c r="A159" s="46">
        <v>157</v>
      </c>
      <c r="B159" s="66" t="s">
        <v>2488</v>
      </c>
      <c r="C159" s="48" t="s">
        <v>980</v>
      </c>
      <c r="D159" s="71" t="s">
        <v>2456</v>
      </c>
      <c r="E159" s="50" t="s">
        <v>1423</v>
      </c>
      <c r="F159" s="51" t="s">
        <v>2489</v>
      </c>
      <c r="G159" s="68" t="s">
        <v>2490</v>
      </c>
      <c r="H159" s="52" t="s">
        <v>1510</v>
      </c>
      <c r="I159" s="53" t="s">
        <v>17</v>
      </c>
      <c r="J159" s="69">
        <v>1854000</v>
      </c>
      <c r="K159" s="70">
        <v>20394000</v>
      </c>
      <c r="L159" s="82">
        <v>44949</v>
      </c>
      <c r="M159" s="85">
        <v>45282</v>
      </c>
      <c r="N159" s="68">
        <v>334</v>
      </c>
      <c r="O159" s="57" t="s">
        <v>1511</v>
      </c>
      <c r="P159" s="68">
        <v>11</v>
      </c>
      <c r="Q159" s="58">
        <f t="shared" si="4"/>
        <v>44931</v>
      </c>
      <c r="R159" s="59">
        <f t="shared" si="5"/>
        <v>1275410620</v>
      </c>
      <c r="S159" s="68" t="s">
        <v>2491</v>
      </c>
      <c r="T159" s="70">
        <v>20394000</v>
      </c>
      <c r="U159" s="57" t="s">
        <v>1014</v>
      </c>
      <c r="V159" s="92" t="s">
        <v>1512</v>
      </c>
      <c r="W159" s="97"/>
      <c r="X159" s="98"/>
      <c r="Y159" s="97"/>
      <c r="Z159" s="99"/>
      <c r="AA159" s="79"/>
      <c r="AB159" s="79"/>
      <c r="AC159" s="79"/>
      <c r="AD159" s="99"/>
      <c r="AE159" s="79"/>
      <c r="AF159" s="79"/>
      <c r="AG159" s="89"/>
      <c r="AH159" s="75"/>
      <c r="AI159" s="93"/>
      <c r="AJ159" s="75"/>
      <c r="AK159" s="100"/>
      <c r="AL159" s="75"/>
      <c r="AM159" s="75"/>
      <c r="AN159" s="101"/>
      <c r="AO159" s="102"/>
      <c r="AP159" s="76"/>
      <c r="AQ159" s="57" t="s">
        <v>1397</v>
      </c>
      <c r="AR159" s="62" t="s">
        <v>2485</v>
      </c>
      <c r="AS159" s="62" t="s">
        <v>2486</v>
      </c>
      <c r="AT159" s="52" t="s">
        <v>2492</v>
      </c>
      <c r="AU159" s="53"/>
    </row>
    <row r="160" spans="1:47" ht="28.35" customHeight="1" x14ac:dyDescent="0.25">
      <c r="A160" s="46">
        <v>158</v>
      </c>
      <c r="B160" s="66" t="s">
        <v>2493</v>
      </c>
      <c r="C160" s="48" t="s">
        <v>980</v>
      </c>
      <c r="D160" s="71" t="s">
        <v>2456</v>
      </c>
      <c r="E160" s="50" t="s">
        <v>1423</v>
      </c>
      <c r="F160" s="51" t="s">
        <v>2494</v>
      </c>
      <c r="G160" s="68" t="s">
        <v>2495</v>
      </c>
      <c r="H160" s="52" t="s">
        <v>2031</v>
      </c>
      <c r="I160" s="53" t="s">
        <v>17</v>
      </c>
      <c r="J160" s="69">
        <v>1854000</v>
      </c>
      <c r="K160" s="70">
        <v>20394000</v>
      </c>
      <c r="L160" s="82">
        <v>44949</v>
      </c>
      <c r="M160" s="85">
        <v>45282</v>
      </c>
      <c r="N160" s="68">
        <v>334</v>
      </c>
      <c r="O160" s="57" t="s">
        <v>1511</v>
      </c>
      <c r="P160" s="68">
        <v>11</v>
      </c>
      <c r="Q160" s="58">
        <f t="shared" si="4"/>
        <v>44931</v>
      </c>
      <c r="R160" s="59">
        <f t="shared" si="5"/>
        <v>1275410620</v>
      </c>
      <c r="S160" s="68" t="s">
        <v>2496</v>
      </c>
      <c r="T160" s="70">
        <v>20394000</v>
      </c>
      <c r="U160" s="57" t="s">
        <v>1014</v>
      </c>
      <c r="V160" s="92" t="s">
        <v>1512</v>
      </c>
      <c r="W160" s="97"/>
      <c r="X160" s="111"/>
      <c r="Y160" s="97"/>
      <c r="Z160" s="99"/>
      <c r="AA160" s="79"/>
      <c r="AB160" s="79"/>
      <c r="AC160" s="79"/>
      <c r="AD160" s="99"/>
      <c r="AE160" s="79"/>
      <c r="AF160" s="79"/>
      <c r="AG160" s="89"/>
      <c r="AH160" s="79"/>
      <c r="AI160" s="93"/>
      <c r="AJ160" s="79"/>
      <c r="AK160" s="94"/>
      <c r="AL160" s="75"/>
      <c r="AM160" s="75"/>
      <c r="AN160" s="101"/>
      <c r="AO160" s="102"/>
      <c r="AP160" s="76"/>
      <c r="AQ160" s="57" t="s">
        <v>1397</v>
      </c>
      <c r="AR160" s="62" t="s">
        <v>2497</v>
      </c>
      <c r="AS160" s="62" t="s">
        <v>1514</v>
      </c>
      <c r="AT160" s="52" t="s">
        <v>2498</v>
      </c>
      <c r="AU160" s="53"/>
    </row>
    <row r="161" spans="1:47" ht="28.35" customHeight="1" x14ac:dyDescent="0.25">
      <c r="A161" s="46">
        <v>159</v>
      </c>
      <c r="B161" s="66" t="s">
        <v>2499</v>
      </c>
      <c r="C161" s="48" t="s">
        <v>980</v>
      </c>
      <c r="D161" s="71" t="s">
        <v>2456</v>
      </c>
      <c r="E161" s="50" t="s">
        <v>1423</v>
      </c>
      <c r="F161" s="51" t="s">
        <v>2500</v>
      </c>
      <c r="G161" s="68" t="s">
        <v>2501</v>
      </c>
      <c r="H161" s="52" t="s">
        <v>2031</v>
      </c>
      <c r="I161" s="53" t="s">
        <v>17</v>
      </c>
      <c r="J161" s="69">
        <v>1854000</v>
      </c>
      <c r="K161" s="70">
        <v>20394000</v>
      </c>
      <c r="L161" s="82">
        <v>44949</v>
      </c>
      <c r="M161" s="85">
        <v>45282</v>
      </c>
      <c r="N161" s="68">
        <v>334</v>
      </c>
      <c r="O161" s="57" t="s">
        <v>1511</v>
      </c>
      <c r="P161" s="68">
        <v>11</v>
      </c>
      <c r="Q161" s="58">
        <f t="shared" si="4"/>
        <v>44931</v>
      </c>
      <c r="R161" s="59">
        <f t="shared" si="5"/>
        <v>1275410620</v>
      </c>
      <c r="S161" s="68" t="s">
        <v>2502</v>
      </c>
      <c r="T161" s="70">
        <v>20394000</v>
      </c>
      <c r="U161" s="51" t="s">
        <v>1014</v>
      </c>
      <c r="V161" s="92" t="s">
        <v>1512</v>
      </c>
      <c r="W161" s="79"/>
      <c r="X161" s="79"/>
      <c r="Y161" s="79"/>
      <c r="Z161" s="79"/>
      <c r="AA161" s="79"/>
      <c r="AB161" s="79"/>
      <c r="AC161" s="79"/>
      <c r="AD161" s="60"/>
      <c r="AE161" s="79"/>
      <c r="AF161" s="79"/>
      <c r="AG161" s="79"/>
      <c r="AH161" s="79"/>
      <c r="AI161" s="93"/>
      <c r="AJ161" s="79"/>
      <c r="AK161" s="94"/>
      <c r="AL161" s="75"/>
      <c r="AM161" s="75"/>
      <c r="AN161" s="101"/>
      <c r="AO161" s="102"/>
      <c r="AP161" s="76"/>
      <c r="AQ161" s="57" t="s">
        <v>1397</v>
      </c>
      <c r="AR161" s="62" t="s">
        <v>1513</v>
      </c>
      <c r="AS161" s="62" t="s">
        <v>2486</v>
      </c>
      <c r="AT161" s="52" t="s">
        <v>2503</v>
      </c>
      <c r="AU161" s="53"/>
    </row>
    <row r="162" spans="1:47" ht="28.35" customHeight="1" x14ac:dyDescent="0.25">
      <c r="A162" s="46">
        <v>160</v>
      </c>
      <c r="B162" s="66" t="s">
        <v>2504</v>
      </c>
      <c r="C162" s="48" t="s">
        <v>980</v>
      </c>
      <c r="D162" s="71" t="s">
        <v>2456</v>
      </c>
      <c r="E162" s="50" t="s">
        <v>1423</v>
      </c>
      <c r="F162" s="83" t="s">
        <v>2505</v>
      </c>
      <c r="G162" s="68" t="s">
        <v>2506</v>
      </c>
      <c r="H162" s="52" t="s">
        <v>2272</v>
      </c>
      <c r="I162" s="53" t="s">
        <v>1955</v>
      </c>
      <c r="J162" s="69">
        <v>2311320</v>
      </c>
      <c r="K162" s="70">
        <v>9245280</v>
      </c>
      <c r="L162" s="82">
        <v>44949</v>
      </c>
      <c r="M162" s="85">
        <v>45068</v>
      </c>
      <c r="N162" s="68">
        <v>120</v>
      </c>
      <c r="O162" s="51" t="s">
        <v>1463</v>
      </c>
      <c r="P162" s="68">
        <v>2</v>
      </c>
      <c r="Q162" s="58">
        <f t="shared" si="4"/>
        <v>44930</v>
      </c>
      <c r="R162" s="59">
        <f t="shared" si="5"/>
        <v>1739392150</v>
      </c>
      <c r="S162" s="68" t="s">
        <v>2507</v>
      </c>
      <c r="T162" s="70">
        <v>9245280</v>
      </c>
      <c r="U162" s="57" t="s">
        <v>1396</v>
      </c>
      <c r="V162" s="92" t="s">
        <v>1003</v>
      </c>
      <c r="W162" s="97"/>
      <c r="X162" s="111"/>
      <c r="Y162" s="97"/>
      <c r="Z162" s="99"/>
      <c r="AA162" s="79"/>
      <c r="AB162" s="79"/>
      <c r="AC162" s="79"/>
      <c r="AD162" s="99"/>
      <c r="AE162" s="79"/>
      <c r="AF162" s="79"/>
      <c r="AG162" s="89"/>
      <c r="AH162" s="79"/>
      <c r="AI162" s="93"/>
      <c r="AJ162" s="79"/>
      <c r="AK162" s="94"/>
      <c r="AL162" s="75"/>
      <c r="AM162" s="75"/>
      <c r="AN162" s="101"/>
      <c r="AO162" s="102"/>
      <c r="AP162" s="76"/>
      <c r="AQ162" s="57" t="s">
        <v>1397</v>
      </c>
      <c r="AR162" s="62" t="s">
        <v>2508</v>
      </c>
      <c r="AS162" s="62" t="s">
        <v>2509</v>
      </c>
      <c r="AT162" s="52" t="s">
        <v>2510</v>
      </c>
      <c r="AU162" s="53"/>
    </row>
    <row r="163" spans="1:47" ht="28.35" customHeight="1" x14ac:dyDescent="0.25">
      <c r="A163" s="46">
        <v>161</v>
      </c>
      <c r="B163" s="66" t="s">
        <v>2511</v>
      </c>
      <c r="C163" s="48" t="s">
        <v>980</v>
      </c>
      <c r="D163" s="71" t="s">
        <v>2456</v>
      </c>
      <c r="E163" s="50" t="s">
        <v>1423</v>
      </c>
      <c r="F163" s="51" t="s">
        <v>2512</v>
      </c>
      <c r="G163" s="68" t="s">
        <v>2513</v>
      </c>
      <c r="H163" s="52" t="s">
        <v>1510</v>
      </c>
      <c r="I163" s="53" t="s">
        <v>17</v>
      </c>
      <c r="J163" s="69">
        <v>1996140</v>
      </c>
      <c r="K163" s="70">
        <v>21957540</v>
      </c>
      <c r="L163" s="82">
        <v>44949</v>
      </c>
      <c r="M163" s="85">
        <v>45282</v>
      </c>
      <c r="N163" s="68">
        <v>334</v>
      </c>
      <c r="O163" s="57" t="s">
        <v>1511</v>
      </c>
      <c r="P163" s="68">
        <v>11</v>
      </c>
      <c r="Q163" s="58">
        <f t="shared" si="4"/>
        <v>44931</v>
      </c>
      <c r="R163" s="59">
        <f t="shared" si="5"/>
        <v>1275410620</v>
      </c>
      <c r="S163" s="68" t="s">
        <v>2514</v>
      </c>
      <c r="T163" s="70">
        <v>21957540</v>
      </c>
      <c r="U163" s="57" t="s">
        <v>1014</v>
      </c>
      <c r="V163" s="92" t="s">
        <v>1512</v>
      </c>
      <c r="W163" s="97"/>
      <c r="X163" s="111"/>
      <c r="Y163" s="97"/>
      <c r="Z163" s="99"/>
      <c r="AA163" s="79"/>
      <c r="AB163" s="79"/>
      <c r="AC163" s="79"/>
      <c r="AD163" s="99"/>
      <c r="AE163" s="79"/>
      <c r="AF163" s="79"/>
      <c r="AG163" s="89"/>
      <c r="AH163" s="79"/>
      <c r="AI163" s="93"/>
      <c r="AJ163" s="79"/>
      <c r="AK163" s="94"/>
      <c r="AL163" s="75"/>
      <c r="AM163" s="75"/>
      <c r="AN163" s="101"/>
      <c r="AO163" s="102"/>
      <c r="AP163" s="76"/>
      <c r="AQ163" s="57" t="s">
        <v>1397</v>
      </c>
      <c r="AR163" s="62" t="s">
        <v>2515</v>
      </c>
      <c r="AS163" s="62" t="s">
        <v>2516</v>
      </c>
      <c r="AT163" s="52" t="s">
        <v>2517</v>
      </c>
      <c r="AU163" s="53"/>
    </row>
    <row r="164" spans="1:47" ht="28.35" customHeight="1" x14ac:dyDescent="0.25">
      <c r="A164" s="46">
        <v>162</v>
      </c>
      <c r="B164" s="66" t="s">
        <v>2518</v>
      </c>
      <c r="C164" s="48" t="s">
        <v>980</v>
      </c>
      <c r="D164" s="71" t="s">
        <v>2456</v>
      </c>
      <c r="E164" s="50" t="s">
        <v>1423</v>
      </c>
      <c r="F164" s="51" t="s">
        <v>2519</v>
      </c>
      <c r="G164" s="68" t="s">
        <v>2520</v>
      </c>
      <c r="H164" s="52" t="s">
        <v>1903</v>
      </c>
      <c r="I164" s="53" t="s">
        <v>1495</v>
      </c>
      <c r="J164" s="69">
        <v>2987000</v>
      </c>
      <c r="K164" s="70">
        <v>29870000</v>
      </c>
      <c r="L164" s="82">
        <v>44949</v>
      </c>
      <c r="M164" s="85">
        <v>45252</v>
      </c>
      <c r="N164" s="68">
        <v>304</v>
      </c>
      <c r="O164" s="57" t="s">
        <v>1496</v>
      </c>
      <c r="P164" s="68">
        <v>12</v>
      </c>
      <c r="Q164" s="58">
        <f t="shared" si="4"/>
        <v>44931</v>
      </c>
      <c r="R164" s="59">
        <f t="shared" si="5"/>
        <v>1505871844</v>
      </c>
      <c r="S164" s="68" t="s">
        <v>2521</v>
      </c>
      <c r="T164" s="70">
        <v>29870000</v>
      </c>
      <c r="U164" s="57" t="s">
        <v>123</v>
      </c>
      <c r="V164" s="92" t="s">
        <v>1055</v>
      </c>
      <c r="W164" s="97"/>
      <c r="X164" s="111"/>
      <c r="Y164" s="97"/>
      <c r="Z164" s="99"/>
      <c r="AA164" s="79"/>
      <c r="AB164" s="79"/>
      <c r="AC164" s="79"/>
      <c r="AD164" s="99"/>
      <c r="AE164" s="79"/>
      <c r="AF164" s="79"/>
      <c r="AG164" s="89"/>
      <c r="AH164" s="79"/>
      <c r="AI164" s="93"/>
      <c r="AJ164" s="75"/>
      <c r="AK164" s="112"/>
      <c r="AL164" s="75"/>
      <c r="AM164" s="75"/>
      <c r="AN164" s="101"/>
      <c r="AO164" s="102"/>
      <c r="AP164" s="76"/>
      <c r="AQ164" s="57" t="s">
        <v>1397</v>
      </c>
      <c r="AR164" s="62" t="s">
        <v>2522</v>
      </c>
      <c r="AS164" s="62" t="s">
        <v>2523</v>
      </c>
      <c r="AT164" s="52" t="s">
        <v>2524</v>
      </c>
      <c r="AU164" s="53"/>
    </row>
    <row r="165" spans="1:47" ht="28.35" customHeight="1" x14ac:dyDescent="0.25">
      <c r="A165" s="46">
        <v>163</v>
      </c>
      <c r="B165" s="66" t="s">
        <v>2525</v>
      </c>
      <c r="C165" s="48" t="s">
        <v>980</v>
      </c>
      <c r="D165" s="71" t="s">
        <v>2456</v>
      </c>
      <c r="E165" s="50" t="s">
        <v>1423</v>
      </c>
      <c r="F165" s="51" t="s">
        <v>2526</v>
      </c>
      <c r="G165" s="68" t="s">
        <v>2527</v>
      </c>
      <c r="H165" s="52" t="s">
        <v>2528</v>
      </c>
      <c r="I165" s="53" t="s">
        <v>1495</v>
      </c>
      <c r="J165" s="69">
        <v>2987000</v>
      </c>
      <c r="K165" s="70">
        <v>29870000</v>
      </c>
      <c r="L165" s="82">
        <v>44949</v>
      </c>
      <c r="M165" s="85">
        <v>45252</v>
      </c>
      <c r="N165" s="68">
        <v>304</v>
      </c>
      <c r="O165" s="57" t="s">
        <v>1496</v>
      </c>
      <c r="P165" s="68">
        <v>12</v>
      </c>
      <c r="Q165" s="58">
        <f t="shared" si="4"/>
        <v>44931</v>
      </c>
      <c r="R165" s="59">
        <f t="shared" si="5"/>
        <v>1505871844</v>
      </c>
      <c r="S165" s="68" t="s">
        <v>2529</v>
      </c>
      <c r="T165" s="70">
        <v>29870000</v>
      </c>
      <c r="U165" s="57" t="s">
        <v>123</v>
      </c>
      <c r="V165" s="92" t="s">
        <v>1055</v>
      </c>
      <c r="W165" s="97"/>
      <c r="X165" s="98"/>
      <c r="Y165" s="97"/>
      <c r="Z165" s="99"/>
      <c r="AA165" s="79"/>
      <c r="AB165" s="79"/>
      <c r="AC165" s="79"/>
      <c r="AD165" s="99"/>
      <c r="AE165" s="79"/>
      <c r="AF165" s="79"/>
      <c r="AG165" s="89"/>
      <c r="AH165" s="75"/>
      <c r="AI165" s="93"/>
      <c r="AJ165" s="75"/>
      <c r="AK165" s="100"/>
      <c r="AL165" s="75"/>
      <c r="AM165" s="75"/>
      <c r="AN165" s="101"/>
      <c r="AO165" s="102"/>
      <c r="AP165" s="76"/>
      <c r="AQ165" s="57" t="s">
        <v>1397</v>
      </c>
      <c r="AR165" s="62" t="s">
        <v>2530</v>
      </c>
      <c r="AS165" s="62" t="s">
        <v>2523</v>
      </c>
      <c r="AT165" s="52" t="s">
        <v>2531</v>
      </c>
      <c r="AU165" s="53"/>
    </row>
    <row r="166" spans="1:47" ht="28.35" customHeight="1" x14ac:dyDescent="0.25">
      <c r="A166" s="46">
        <v>164</v>
      </c>
      <c r="B166" s="66" t="s">
        <v>2532</v>
      </c>
      <c r="C166" s="48" t="s">
        <v>980</v>
      </c>
      <c r="D166" s="71" t="s">
        <v>2456</v>
      </c>
      <c r="E166" s="50" t="s">
        <v>1423</v>
      </c>
      <c r="F166" s="51" t="s">
        <v>2533</v>
      </c>
      <c r="G166" s="68" t="s">
        <v>2534</v>
      </c>
      <c r="H166" s="52" t="s">
        <v>1510</v>
      </c>
      <c r="I166" s="53" t="s">
        <v>17</v>
      </c>
      <c r="J166" s="69">
        <v>1996140</v>
      </c>
      <c r="K166" s="70">
        <v>21957540</v>
      </c>
      <c r="L166" s="82">
        <v>44949</v>
      </c>
      <c r="M166" s="85">
        <v>45282</v>
      </c>
      <c r="N166" s="68">
        <v>334</v>
      </c>
      <c r="O166" s="57" t="s">
        <v>1511</v>
      </c>
      <c r="P166" s="68">
        <v>11</v>
      </c>
      <c r="Q166" s="58">
        <f t="shared" si="4"/>
        <v>44931</v>
      </c>
      <c r="R166" s="59">
        <f t="shared" si="5"/>
        <v>1275410620</v>
      </c>
      <c r="S166" s="68" t="s">
        <v>2535</v>
      </c>
      <c r="T166" s="70">
        <v>21957540</v>
      </c>
      <c r="U166" s="57" t="s">
        <v>1014</v>
      </c>
      <c r="V166" s="92" t="s">
        <v>1512</v>
      </c>
      <c r="W166" s="97"/>
      <c r="X166" s="98"/>
      <c r="Y166" s="97"/>
      <c r="Z166" s="99"/>
      <c r="AA166" s="79"/>
      <c r="AB166" s="79"/>
      <c r="AC166" s="79"/>
      <c r="AD166" s="99"/>
      <c r="AE166" s="79"/>
      <c r="AF166" s="79"/>
      <c r="AG166" s="89"/>
      <c r="AH166" s="75"/>
      <c r="AI166" s="93"/>
      <c r="AJ166" s="79"/>
      <c r="AK166" s="94"/>
      <c r="AL166" s="75"/>
      <c r="AM166" s="75"/>
      <c r="AN166" s="101"/>
      <c r="AO166" s="102"/>
      <c r="AP166" s="76"/>
      <c r="AQ166" s="57" t="s">
        <v>1397</v>
      </c>
      <c r="AR166" s="62" t="s">
        <v>2515</v>
      </c>
      <c r="AS166" s="62" t="s">
        <v>2536</v>
      </c>
      <c r="AT166" s="52" t="s">
        <v>2537</v>
      </c>
      <c r="AU166" s="53"/>
    </row>
    <row r="167" spans="1:47" ht="28.35" customHeight="1" x14ac:dyDescent="0.25">
      <c r="A167" s="46">
        <v>165</v>
      </c>
      <c r="B167" s="66" t="s">
        <v>2538</v>
      </c>
      <c r="C167" s="48" t="s">
        <v>980</v>
      </c>
      <c r="D167" s="71" t="s">
        <v>2456</v>
      </c>
      <c r="E167" s="50" t="s">
        <v>1423</v>
      </c>
      <c r="F167" s="51" t="s">
        <v>2539</v>
      </c>
      <c r="G167" s="68" t="s">
        <v>2540</v>
      </c>
      <c r="H167" s="52" t="s">
        <v>2541</v>
      </c>
      <c r="I167" s="53" t="s">
        <v>1495</v>
      </c>
      <c r="J167" s="69">
        <v>2987000</v>
      </c>
      <c r="K167" s="70">
        <v>29870000</v>
      </c>
      <c r="L167" s="82">
        <v>44949</v>
      </c>
      <c r="M167" s="85">
        <v>45252</v>
      </c>
      <c r="N167" s="68">
        <v>304</v>
      </c>
      <c r="O167" s="57" t="s">
        <v>1496</v>
      </c>
      <c r="P167" s="68">
        <v>12</v>
      </c>
      <c r="Q167" s="58">
        <f t="shared" si="4"/>
        <v>44931</v>
      </c>
      <c r="R167" s="59">
        <f t="shared" si="5"/>
        <v>1505871844</v>
      </c>
      <c r="S167" s="68" t="s">
        <v>2542</v>
      </c>
      <c r="T167" s="70">
        <v>29870000</v>
      </c>
      <c r="U167" s="57" t="s">
        <v>123</v>
      </c>
      <c r="V167" s="92" t="s">
        <v>1055</v>
      </c>
      <c r="W167" s="97"/>
      <c r="X167" s="98"/>
      <c r="Y167" s="97"/>
      <c r="Z167" s="99"/>
      <c r="AA167" s="79"/>
      <c r="AB167" s="79"/>
      <c r="AC167" s="79"/>
      <c r="AD167" s="99"/>
      <c r="AE167" s="79"/>
      <c r="AF167" s="79"/>
      <c r="AG167" s="89"/>
      <c r="AH167" s="75"/>
      <c r="AI167" s="93"/>
      <c r="AJ167" s="79"/>
      <c r="AK167" s="94"/>
      <c r="AL167" s="75"/>
      <c r="AM167" s="75"/>
      <c r="AN167" s="101"/>
      <c r="AO167" s="102"/>
      <c r="AP167" s="76"/>
      <c r="AQ167" s="57" t="s">
        <v>1397</v>
      </c>
      <c r="AR167" s="62" t="s">
        <v>2522</v>
      </c>
      <c r="AS167" s="62" t="s">
        <v>2543</v>
      </c>
      <c r="AT167" s="52" t="s">
        <v>2544</v>
      </c>
      <c r="AU167" s="53"/>
    </row>
    <row r="168" spans="1:47" ht="28.35" customHeight="1" x14ac:dyDescent="0.25">
      <c r="A168" s="46">
        <v>166</v>
      </c>
      <c r="B168" s="66" t="s">
        <v>2545</v>
      </c>
      <c r="C168" s="48" t="s">
        <v>980</v>
      </c>
      <c r="D168" s="71" t="s">
        <v>2456</v>
      </c>
      <c r="E168" s="50" t="s">
        <v>1423</v>
      </c>
      <c r="F168" s="51" t="s">
        <v>114</v>
      </c>
      <c r="G168" s="68" t="s">
        <v>285</v>
      </c>
      <c r="H168" s="52" t="s">
        <v>2546</v>
      </c>
      <c r="I168" s="53" t="s">
        <v>1495</v>
      </c>
      <c r="J168" s="69">
        <v>2987000</v>
      </c>
      <c r="K168" s="70">
        <v>29870000</v>
      </c>
      <c r="L168" s="82">
        <v>44949</v>
      </c>
      <c r="M168" s="85">
        <v>45252</v>
      </c>
      <c r="N168" s="68">
        <v>304</v>
      </c>
      <c r="O168" s="57" t="s">
        <v>1496</v>
      </c>
      <c r="P168" s="68">
        <v>12</v>
      </c>
      <c r="Q168" s="58">
        <f t="shared" si="4"/>
        <v>44931</v>
      </c>
      <c r="R168" s="59">
        <f t="shared" si="5"/>
        <v>1505871844</v>
      </c>
      <c r="S168" s="68" t="s">
        <v>2547</v>
      </c>
      <c r="T168" s="70">
        <v>29870000</v>
      </c>
      <c r="U168" s="57" t="s">
        <v>123</v>
      </c>
      <c r="V168" s="92" t="s">
        <v>1055</v>
      </c>
      <c r="W168" s="97"/>
      <c r="X168" s="98"/>
      <c r="Y168" s="97"/>
      <c r="Z168" s="99"/>
      <c r="AA168" s="79"/>
      <c r="AB168" s="79"/>
      <c r="AC168" s="79"/>
      <c r="AD168" s="99"/>
      <c r="AE168" s="79"/>
      <c r="AF168" s="79"/>
      <c r="AG168" s="89"/>
      <c r="AH168" s="75"/>
      <c r="AI168" s="93"/>
      <c r="AJ168" s="79"/>
      <c r="AK168" s="94"/>
      <c r="AL168" s="75"/>
      <c r="AM168" s="75"/>
      <c r="AN168" s="101"/>
      <c r="AO168" s="102"/>
      <c r="AP168" s="76"/>
      <c r="AQ168" s="57" t="s">
        <v>1397</v>
      </c>
      <c r="AR168" s="62" t="s">
        <v>2530</v>
      </c>
      <c r="AS168" s="62" t="s">
        <v>2548</v>
      </c>
      <c r="AT168" s="52" t="s">
        <v>2549</v>
      </c>
      <c r="AU168" s="53"/>
    </row>
    <row r="169" spans="1:47" ht="28.35" customHeight="1" x14ac:dyDescent="0.25">
      <c r="A169" s="46">
        <v>167</v>
      </c>
      <c r="B169" s="66" t="s">
        <v>2550</v>
      </c>
      <c r="C169" s="48" t="s">
        <v>980</v>
      </c>
      <c r="D169" s="71" t="s">
        <v>2456</v>
      </c>
      <c r="E169" s="50" t="s">
        <v>1423</v>
      </c>
      <c r="F169" s="83" t="s">
        <v>2551</v>
      </c>
      <c r="G169" s="68" t="s">
        <v>2552</v>
      </c>
      <c r="H169" s="52" t="s">
        <v>2546</v>
      </c>
      <c r="I169" s="53" t="s">
        <v>1495</v>
      </c>
      <c r="J169" s="69">
        <v>2987000</v>
      </c>
      <c r="K169" s="70">
        <v>29870000</v>
      </c>
      <c r="L169" s="82">
        <v>44949</v>
      </c>
      <c r="M169" s="85">
        <v>45252</v>
      </c>
      <c r="N169" s="68">
        <v>304</v>
      </c>
      <c r="O169" s="57" t="s">
        <v>1496</v>
      </c>
      <c r="P169" s="68">
        <v>12</v>
      </c>
      <c r="Q169" s="58">
        <f t="shared" si="4"/>
        <v>44931</v>
      </c>
      <c r="R169" s="59">
        <f t="shared" si="5"/>
        <v>1505871844</v>
      </c>
      <c r="S169" s="68" t="s">
        <v>2553</v>
      </c>
      <c r="T169" s="70">
        <v>29870000</v>
      </c>
      <c r="U169" s="57" t="s">
        <v>123</v>
      </c>
      <c r="V169" s="92" t="s">
        <v>1055</v>
      </c>
      <c r="W169" s="97"/>
      <c r="X169" s="98"/>
      <c r="Y169" s="97"/>
      <c r="Z169" s="99"/>
      <c r="AA169" s="79"/>
      <c r="AB169" s="79"/>
      <c r="AC169" s="79"/>
      <c r="AD169" s="99"/>
      <c r="AE169" s="79"/>
      <c r="AF169" s="79"/>
      <c r="AG169" s="89"/>
      <c r="AH169" s="79"/>
      <c r="AI169" s="93"/>
      <c r="AJ169" s="79"/>
      <c r="AK169" s="94"/>
      <c r="AL169" s="75"/>
      <c r="AM169" s="75"/>
      <c r="AN169" s="101"/>
      <c r="AO169" s="102"/>
      <c r="AP169" s="76"/>
      <c r="AQ169" s="57" t="s">
        <v>1397</v>
      </c>
      <c r="AR169" s="62" t="s">
        <v>2522</v>
      </c>
      <c r="AS169" s="62" t="s">
        <v>2548</v>
      </c>
      <c r="AT169" s="52" t="s">
        <v>2554</v>
      </c>
      <c r="AU169" s="53"/>
    </row>
    <row r="170" spans="1:47" ht="28.35" customHeight="1" x14ac:dyDescent="0.25">
      <c r="A170" s="46">
        <v>168</v>
      </c>
      <c r="B170" s="66" t="s">
        <v>2555</v>
      </c>
      <c r="C170" s="48" t="s">
        <v>980</v>
      </c>
      <c r="D170" s="71" t="s">
        <v>2556</v>
      </c>
      <c r="E170" s="50" t="s">
        <v>1423</v>
      </c>
      <c r="F170" s="108" t="s">
        <v>2557</v>
      </c>
      <c r="G170" s="68" t="s">
        <v>2558</v>
      </c>
      <c r="H170" s="52" t="s">
        <v>2559</v>
      </c>
      <c r="I170" s="53" t="s">
        <v>17</v>
      </c>
      <c r="J170" s="69">
        <v>2500000</v>
      </c>
      <c r="K170" s="70">
        <v>27500000</v>
      </c>
      <c r="L170" s="82">
        <v>44953</v>
      </c>
      <c r="M170" s="85">
        <v>45286</v>
      </c>
      <c r="N170" s="68">
        <v>334</v>
      </c>
      <c r="O170" s="57" t="s">
        <v>1511</v>
      </c>
      <c r="P170" s="68">
        <v>11</v>
      </c>
      <c r="Q170" s="58">
        <f t="shared" si="4"/>
        <v>44931</v>
      </c>
      <c r="R170" s="59">
        <f t="shared" si="5"/>
        <v>1275410620</v>
      </c>
      <c r="S170" s="68" t="s">
        <v>2560</v>
      </c>
      <c r="T170" s="70">
        <v>27500000</v>
      </c>
      <c r="U170" s="57" t="s">
        <v>1014</v>
      </c>
      <c r="V170" s="92" t="s">
        <v>1512</v>
      </c>
      <c r="W170" s="97"/>
      <c r="X170" s="98"/>
      <c r="Y170" s="97"/>
      <c r="Z170" s="99"/>
      <c r="AA170" s="79"/>
      <c r="AB170" s="79"/>
      <c r="AC170" s="79"/>
      <c r="AD170" s="99"/>
      <c r="AE170" s="79"/>
      <c r="AF170" s="79"/>
      <c r="AG170" s="89"/>
      <c r="AH170" s="79"/>
      <c r="AI170" s="93"/>
      <c r="AJ170" s="79"/>
      <c r="AK170" s="94"/>
      <c r="AL170" s="75"/>
      <c r="AM170" s="75"/>
      <c r="AN170" s="101"/>
      <c r="AO170" s="102"/>
      <c r="AP170" s="76"/>
      <c r="AQ170" s="57" t="s">
        <v>1397</v>
      </c>
      <c r="AR170" s="62" t="s">
        <v>2357</v>
      </c>
      <c r="AS170" s="62" t="s">
        <v>2561</v>
      </c>
      <c r="AT170" s="52" t="s">
        <v>2562</v>
      </c>
      <c r="AU170" s="53"/>
    </row>
    <row r="171" spans="1:47" ht="28.35" customHeight="1" x14ac:dyDescent="0.25">
      <c r="A171" s="46">
        <v>169</v>
      </c>
      <c r="B171" s="66" t="s">
        <v>2563</v>
      </c>
      <c r="C171" s="48" t="s">
        <v>980</v>
      </c>
      <c r="D171" s="71" t="s">
        <v>2456</v>
      </c>
      <c r="E171" s="50" t="s">
        <v>1423</v>
      </c>
      <c r="F171" s="108" t="s">
        <v>2564</v>
      </c>
      <c r="G171" s="68" t="s">
        <v>2565</v>
      </c>
      <c r="H171" s="52" t="s">
        <v>1657</v>
      </c>
      <c r="I171" s="53" t="s">
        <v>1495</v>
      </c>
      <c r="J171" s="69">
        <v>2987000</v>
      </c>
      <c r="K171" s="70">
        <v>29870000</v>
      </c>
      <c r="L171" s="82">
        <v>44949</v>
      </c>
      <c r="M171" s="85">
        <v>45252</v>
      </c>
      <c r="N171" s="68">
        <v>304</v>
      </c>
      <c r="O171" s="57" t="s">
        <v>1496</v>
      </c>
      <c r="P171" s="68">
        <v>14</v>
      </c>
      <c r="Q171" s="58">
        <f t="shared" si="4"/>
        <v>44931</v>
      </c>
      <c r="R171" s="59">
        <f t="shared" si="5"/>
        <v>630727269</v>
      </c>
      <c r="S171" s="68" t="s">
        <v>2566</v>
      </c>
      <c r="T171" s="70">
        <v>29870000</v>
      </c>
      <c r="U171" s="57" t="s">
        <v>28</v>
      </c>
      <c r="V171" s="92" t="s">
        <v>1055</v>
      </c>
      <c r="W171" s="79"/>
      <c r="X171" s="79"/>
      <c r="Y171" s="79"/>
      <c r="Z171" s="79"/>
      <c r="AA171" s="79"/>
      <c r="AB171" s="79"/>
      <c r="AC171" s="79"/>
      <c r="AD171" s="60"/>
      <c r="AE171" s="79"/>
      <c r="AF171" s="79"/>
      <c r="AG171" s="89"/>
      <c r="AH171" s="79"/>
      <c r="AI171" s="93"/>
      <c r="AJ171" s="79"/>
      <c r="AK171" s="94"/>
      <c r="AL171" s="75"/>
      <c r="AM171" s="75"/>
      <c r="AN171" s="101"/>
      <c r="AO171" s="102"/>
      <c r="AP171" s="76"/>
      <c r="AQ171" s="57" t="s">
        <v>1397</v>
      </c>
      <c r="AR171" s="62" t="s">
        <v>2522</v>
      </c>
      <c r="AS171" s="62" t="s">
        <v>2548</v>
      </c>
      <c r="AT171" s="52" t="s">
        <v>2567</v>
      </c>
      <c r="AU171" s="53"/>
    </row>
    <row r="172" spans="1:47" ht="28.35" customHeight="1" x14ac:dyDescent="0.25">
      <c r="A172" s="46">
        <v>170</v>
      </c>
      <c r="B172" s="66" t="s">
        <v>2568</v>
      </c>
      <c r="C172" s="48" t="s">
        <v>980</v>
      </c>
      <c r="D172" s="71" t="s">
        <v>2456</v>
      </c>
      <c r="E172" s="50" t="s">
        <v>1423</v>
      </c>
      <c r="F172" s="108" t="s">
        <v>2569</v>
      </c>
      <c r="G172" s="68" t="s">
        <v>2570</v>
      </c>
      <c r="H172" s="52" t="s">
        <v>2571</v>
      </c>
      <c r="I172" s="53" t="s">
        <v>1495</v>
      </c>
      <c r="J172" s="69">
        <v>1891080</v>
      </c>
      <c r="K172" s="70">
        <v>18910800</v>
      </c>
      <c r="L172" s="82">
        <v>44949</v>
      </c>
      <c r="M172" s="85">
        <v>45252</v>
      </c>
      <c r="N172" s="68">
        <v>304</v>
      </c>
      <c r="O172" s="57" t="s">
        <v>1496</v>
      </c>
      <c r="P172" s="68">
        <v>12</v>
      </c>
      <c r="Q172" s="58">
        <f t="shared" si="4"/>
        <v>44931</v>
      </c>
      <c r="R172" s="59">
        <f t="shared" si="5"/>
        <v>1505871844</v>
      </c>
      <c r="S172" s="68" t="s">
        <v>2572</v>
      </c>
      <c r="T172" s="70">
        <v>18910800</v>
      </c>
      <c r="U172" s="57" t="s">
        <v>123</v>
      </c>
      <c r="V172" s="92" t="s">
        <v>1055</v>
      </c>
      <c r="W172" s="97"/>
      <c r="X172" s="98"/>
      <c r="Y172" s="97"/>
      <c r="Z172" s="99"/>
      <c r="AA172" s="79"/>
      <c r="AB172" s="79"/>
      <c r="AC172" s="79"/>
      <c r="AD172" s="99"/>
      <c r="AE172" s="79"/>
      <c r="AF172" s="79"/>
      <c r="AG172" s="89"/>
      <c r="AH172" s="79"/>
      <c r="AI172" s="93"/>
      <c r="AJ172" s="79"/>
      <c r="AK172" s="94"/>
      <c r="AL172" s="75"/>
      <c r="AM172" s="75"/>
      <c r="AN172" s="101"/>
      <c r="AO172" s="102"/>
      <c r="AP172" s="76"/>
      <c r="AQ172" s="57" t="s">
        <v>1397</v>
      </c>
      <c r="AR172" s="62" t="s">
        <v>2573</v>
      </c>
      <c r="AS172" s="62" t="s">
        <v>2574</v>
      </c>
      <c r="AT172" s="52" t="s">
        <v>2575</v>
      </c>
      <c r="AU172" s="53"/>
    </row>
    <row r="173" spans="1:47" ht="28.35" customHeight="1" x14ac:dyDescent="0.25">
      <c r="A173" s="46">
        <v>171</v>
      </c>
      <c r="B173" s="66" t="s">
        <v>2576</v>
      </c>
      <c r="C173" s="48" t="s">
        <v>980</v>
      </c>
      <c r="D173" s="71" t="s">
        <v>2456</v>
      </c>
      <c r="E173" s="50" t="s">
        <v>1423</v>
      </c>
      <c r="F173" s="108" t="s">
        <v>2577</v>
      </c>
      <c r="G173" s="68" t="s">
        <v>2578</v>
      </c>
      <c r="H173" s="52" t="s">
        <v>2579</v>
      </c>
      <c r="I173" s="53" t="s">
        <v>2460</v>
      </c>
      <c r="J173" s="69">
        <v>2421335.25</v>
      </c>
      <c r="K173" s="70">
        <v>9685341</v>
      </c>
      <c r="L173" s="82">
        <v>44949</v>
      </c>
      <c r="M173" s="85">
        <v>45068</v>
      </c>
      <c r="N173" s="68">
        <v>120</v>
      </c>
      <c r="O173" s="51" t="s">
        <v>1463</v>
      </c>
      <c r="P173" s="68">
        <v>2</v>
      </c>
      <c r="Q173" s="58">
        <f t="shared" si="4"/>
        <v>44930</v>
      </c>
      <c r="R173" s="59">
        <f t="shared" si="5"/>
        <v>1739392150</v>
      </c>
      <c r="S173" s="68" t="s">
        <v>2580</v>
      </c>
      <c r="T173" s="70">
        <v>9685341</v>
      </c>
      <c r="U173" s="57" t="s">
        <v>1396</v>
      </c>
      <c r="V173" s="92" t="s">
        <v>1003</v>
      </c>
      <c r="W173" s="97"/>
      <c r="X173" s="98"/>
      <c r="Y173" s="97"/>
      <c r="Z173" s="99"/>
      <c r="AA173" s="79"/>
      <c r="AB173" s="79"/>
      <c r="AC173" s="79"/>
      <c r="AD173" s="99"/>
      <c r="AE173" s="79"/>
      <c r="AF173" s="79"/>
      <c r="AG173" s="89"/>
      <c r="AH173" s="79"/>
      <c r="AI173" s="93"/>
      <c r="AJ173" s="79"/>
      <c r="AK173" s="94"/>
      <c r="AL173" s="75"/>
      <c r="AM173" s="75"/>
      <c r="AN173" s="101"/>
      <c r="AO173" s="102"/>
      <c r="AP173" s="76"/>
      <c r="AQ173" s="57" t="s">
        <v>1397</v>
      </c>
      <c r="AR173" s="62" t="s">
        <v>2581</v>
      </c>
      <c r="AS173" s="62" t="s">
        <v>2582</v>
      </c>
      <c r="AT173" s="52" t="s">
        <v>2583</v>
      </c>
      <c r="AU173" s="53"/>
    </row>
    <row r="174" spans="1:47" ht="28.35" customHeight="1" x14ac:dyDescent="0.25">
      <c r="A174" s="46">
        <v>172</v>
      </c>
      <c r="B174" s="66" t="s">
        <v>2584</v>
      </c>
      <c r="C174" s="48" t="s">
        <v>980</v>
      </c>
      <c r="D174" s="71" t="s">
        <v>2323</v>
      </c>
      <c r="E174" s="50" t="s">
        <v>1423</v>
      </c>
      <c r="F174" s="108" t="s">
        <v>2585</v>
      </c>
      <c r="G174" s="68" t="s">
        <v>2586</v>
      </c>
      <c r="H174" s="52" t="s">
        <v>2587</v>
      </c>
      <c r="I174" s="53" t="s">
        <v>1495</v>
      </c>
      <c r="J174" s="69">
        <v>2266000</v>
      </c>
      <c r="K174" s="70">
        <v>22660000</v>
      </c>
      <c r="L174" s="82">
        <v>44950</v>
      </c>
      <c r="M174" s="85">
        <v>45253</v>
      </c>
      <c r="N174" s="68">
        <v>304</v>
      </c>
      <c r="O174" s="57" t="s">
        <v>1496</v>
      </c>
      <c r="P174" s="68">
        <v>12</v>
      </c>
      <c r="Q174" s="58">
        <f t="shared" si="4"/>
        <v>44931</v>
      </c>
      <c r="R174" s="59">
        <f t="shared" si="5"/>
        <v>1505871844</v>
      </c>
      <c r="S174" s="68" t="s">
        <v>2588</v>
      </c>
      <c r="T174" s="70">
        <v>22660000</v>
      </c>
      <c r="U174" s="57" t="s">
        <v>123</v>
      </c>
      <c r="V174" s="92" t="s">
        <v>1055</v>
      </c>
      <c r="W174" s="97"/>
      <c r="X174" s="98"/>
      <c r="Y174" s="97"/>
      <c r="Z174" s="99"/>
      <c r="AA174" s="79"/>
      <c r="AB174" s="79"/>
      <c r="AC174" s="79"/>
      <c r="AD174" s="99"/>
      <c r="AE174" s="79"/>
      <c r="AF174" s="79"/>
      <c r="AG174" s="89"/>
      <c r="AH174" s="79"/>
      <c r="AI174" s="93"/>
      <c r="AJ174" s="79"/>
      <c r="AK174" s="94"/>
      <c r="AL174" s="75"/>
      <c r="AM174" s="75"/>
      <c r="AN174" s="101"/>
      <c r="AO174" s="102"/>
      <c r="AP174" s="76"/>
      <c r="AQ174" s="57" t="s">
        <v>1397</v>
      </c>
      <c r="AR174" s="62" t="s">
        <v>2589</v>
      </c>
      <c r="AS174" s="62" t="s">
        <v>2590</v>
      </c>
      <c r="AT174" s="52" t="s">
        <v>2591</v>
      </c>
      <c r="AU174" s="53"/>
    </row>
    <row r="175" spans="1:47" ht="28.35" customHeight="1" x14ac:dyDescent="0.25">
      <c r="A175" s="46">
        <v>173</v>
      </c>
      <c r="B175" s="66" t="s">
        <v>2592</v>
      </c>
      <c r="C175" s="48" t="s">
        <v>980</v>
      </c>
      <c r="D175" s="71" t="s">
        <v>2323</v>
      </c>
      <c r="E175" s="50" t="s">
        <v>1423</v>
      </c>
      <c r="F175" s="51" t="s">
        <v>2593</v>
      </c>
      <c r="G175" s="68" t="s">
        <v>2594</v>
      </c>
      <c r="H175" s="52" t="s">
        <v>2595</v>
      </c>
      <c r="I175" s="53" t="s">
        <v>1528</v>
      </c>
      <c r="J175" s="69">
        <v>2163000</v>
      </c>
      <c r="K175" s="70">
        <v>21630000</v>
      </c>
      <c r="L175" s="82">
        <v>44950</v>
      </c>
      <c r="M175" s="85">
        <v>45253</v>
      </c>
      <c r="N175" s="68">
        <v>304</v>
      </c>
      <c r="O175" s="57" t="s">
        <v>1529</v>
      </c>
      <c r="P175" s="68">
        <v>7</v>
      </c>
      <c r="Q175" s="58">
        <f t="shared" si="4"/>
        <v>44931</v>
      </c>
      <c r="R175" s="59">
        <f t="shared" si="5"/>
        <v>1159135180</v>
      </c>
      <c r="S175" s="68" t="s">
        <v>2596</v>
      </c>
      <c r="T175" s="70">
        <v>21630000</v>
      </c>
      <c r="U175" s="57" t="s">
        <v>1673</v>
      </c>
      <c r="V175" s="92" t="s">
        <v>1055</v>
      </c>
      <c r="W175" s="97"/>
      <c r="X175" s="98"/>
      <c r="Y175" s="97"/>
      <c r="Z175" s="99"/>
      <c r="AA175" s="79"/>
      <c r="AB175" s="79"/>
      <c r="AC175" s="79"/>
      <c r="AD175" s="99"/>
      <c r="AE175" s="79"/>
      <c r="AF175" s="79"/>
      <c r="AG175" s="89"/>
      <c r="AH175" s="79"/>
      <c r="AI175" s="93"/>
      <c r="AJ175" s="79"/>
      <c r="AK175" s="94"/>
      <c r="AL175" s="75"/>
      <c r="AM175" s="75"/>
      <c r="AN175" s="101"/>
      <c r="AO175" s="102"/>
      <c r="AP175" s="76"/>
      <c r="AQ175" s="57" t="s">
        <v>1397</v>
      </c>
      <c r="AR175" s="62" t="s">
        <v>2597</v>
      </c>
      <c r="AS175" s="62" t="s">
        <v>2598</v>
      </c>
      <c r="AT175" s="52" t="s">
        <v>2599</v>
      </c>
      <c r="AU175" s="53"/>
    </row>
    <row r="176" spans="1:47" ht="28.35" customHeight="1" x14ac:dyDescent="0.25">
      <c r="A176" s="46">
        <v>174</v>
      </c>
      <c r="B176" s="66" t="s">
        <v>2600</v>
      </c>
      <c r="C176" s="48" t="s">
        <v>980</v>
      </c>
      <c r="D176" s="71" t="s">
        <v>2323</v>
      </c>
      <c r="E176" s="50" t="s">
        <v>1423</v>
      </c>
      <c r="F176" s="108" t="s">
        <v>2601</v>
      </c>
      <c r="G176" s="68" t="s">
        <v>2602</v>
      </c>
      <c r="H176" s="52" t="s">
        <v>2603</v>
      </c>
      <c r="I176" s="53" t="s">
        <v>1495</v>
      </c>
      <c r="J176" s="69">
        <v>2611791.6</v>
      </c>
      <c r="K176" s="70">
        <v>26117916</v>
      </c>
      <c r="L176" s="82">
        <v>44950</v>
      </c>
      <c r="M176" s="85">
        <v>45253</v>
      </c>
      <c r="N176" s="68">
        <v>304</v>
      </c>
      <c r="O176" s="57" t="s">
        <v>1496</v>
      </c>
      <c r="P176" s="68">
        <v>12</v>
      </c>
      <c r="Q176" s="58">
        <f t="shared" si="4"/>
        <v>44931</v>
      </c>
      <c r="R176" s="59">
        <f t="shared" si="5"/>
        <v>1505871844</v>
      </c>
      <c r="S176" s="68" t="s">
        <v>2604</v>
      </c>
      <c r="T176" s="70">
        <v>26117916</v>
      </c>
      <c r="U176" s="57" t="s">
        <v>123</v>
      </c>
      <c r="V176" s="92" t="s">
        <v>1055</v>
      </c>
      <c r="W176" s="97"/>
      <c r="X176" s="98"/>
      <c r="Y176" s="97"/>
      <c r="Z176" s="99"/>
      <c r="AA176" s="79"/>
      <c r="AB176" s="79"/>
      <c r="AC176" s="79"/>
      <c r="AD176" s="99"/>
      <c r="AE176" s="79"/>
      <c r="AF176" s="79"/>
      <c r="AG176" s="89"/>
      <c r="AH176" s="79"/>
      <c r="AI176" s="93"/>
      <c r="AJ176" s="79"/>
      <c r="AK176" s="94"/>
      <c r="AL176" s="75"/>
      <c r="AM176" s="75"/>
      <c r="AN176" s="101"/>
      <c r="AO176" s="102"/>
      <c r="AP176" s="76"/>
      <c r="AQ176" s="57" t="s">
        <v>1397</v>
      </c>
      <c r="AR176" s="62" t="s">
        <v>2605</v>
      </c>
      <c r="AS176" s="62" t="s">
        <v>2606</v>
      </c>
      <c r="AT176" s="52" t="s">
        <v>2607</v>
      </c>
      <c r="AU176" s="53"/>
    </row>
    <row r="177" spans="1:47" ht="28.35" customHeight="1" x14ac:dyDescent="0.25">
      <c r="A177" s="46">
        <v>175</v>
      </c>
      <c r="B177" s="66" t="s">
        <v>2608</v>
      </c>
      <c r="C177" s="48" t="s">
        <v>980</v>
      </c>
      <c r="D177" s="71" t="s">
        <v>2323</v>
      </c>
      <c r="E177" s="50" t="s">
        <v>1389</v>
      </c>
      <c r="F177" s="108" t="s">
        <v>2609</v>
      </c>
      <c r="G177" s="68" t="s">
        <v>2610</v>
      </c>
      <c r="H177" s="52" t="s">
        <v>2611</v>
      </c>
      <c r="I177" s="53" t="s">
        <v>1528</v>
      </c>
      <c r="J177" s="69">
        <v>3302592</v>
      </c>
      <c r="K177" s="70">
        <v>33025920</v>
      </c>
      <c r="L177" s="82">
        <v>44950</v>
      </c>
      <c r="M177" s="85">
        <v>45253</v>
      </c>
      <c r="N177" s="68">
        <v>304</v>
      </c>
      <c r="O177" s="57" t="s">
        <v>1529</v>
      </c>
      <c r="P177" s="68">
        <v>7</v>
      </c>
      <c r="Q177" s="58">
        <f t="shared" si="4"/>
        <v>44931</v>
      </c>
      <c r="R177" s="59">
        <f t="shared" si="5"/>
        <v>1159135180</v>
      </c>
      <c r="S177" s="68" t="s">
        <v>2612</v>
      </c>
      <c r="T177" s="70">
        <v>33025920</v>
      </c>
      <c r="U177" s="57" t="s">
        <v>1673</v>
      </c>
      <c r="V177" s="92" t="s">
        <v>1055</v>
      </c>
      <c r="W177" s="97"/>
      <c r="X177" s="98"/>
      <c r="Y177" s="97"/>
      <c r="Z177" s="99"/>
      <c r="AA177" s="79"/>
      <c r="AB177" s="79"/>
      <c r="AC177" s="79"/>
      <c r="AD177" s="99"/>
      <c r="AE177" s="79"/>
      <c r="AF177" s="79"/>
      <c r="AG177" s="89"/>
      <c r="AH177" s="75"/>
      <c r="AI177" s="93"/>
      <c r="AJ177" s="79"/>
      <c r="AK177" s="94"/>
      <c r="AL177" s="75"/>
      <c r="AM177" s="75"/>
      <c r="AN177" s="101"/>
      <c r="AO177" s="102"/>
      <c r="AP177" s="76"/>
      <c r="AQ177" s="57" t="s">
        <v>1397</v>
      </c>
      <c r="AR177" s="62" t="s">
        <v>1897</v>
      </c>
      <c r="AS177" s="62" t="s">
        <v>1898</v>
      </c>
      <c r="AT177" s="52" t="s">
        <v>2613</v>
      </c>
      <c r="AU177" s="53"/>
    </row>
    <row r="178" spans="1:47" ht="28.35" customHeight="1" x14ac:dyDescent="0.25">
      <c r="A178" s="46">
        <v>176</v>
      </c>
      <c r="B178" s="66" t="s">
        <v>2614</v>
      </c>
      <c r="C178" s="48" t="s">
        <v>980</v>
      </c>
      <c r="D178" s="71" t="s">
        <v>2323</v>
      </c>
      <c r="E178" s="50" t="s">
        <v>1389</v>
      </c>
      <c r="F178" s="83" t="s">
        <v>2615</v>
      </c>
      <c r="G178" s="68" t="s">
        <v>2616</v>
      </c>
      <c r="H178" s="52" t="s">
        <v>2617</v>
      </c>
      <c r="I178" s="53" t="s">
        <v>1495</v>
      </c>
      <c r="J178" s="69">
        <v>1891080</v>
      </c>
      <c r="K178" s="70">
        <v>18910800</v>
      </c>
      <c r="L178" s="82">
        <v>44950</v>
      </c>
      <c r="M178" s="85">
        <v>45253</v>
      </c>
      <c r="N178" s="68">
        <v>304</v>
      </c>
      <c r="O178" s="57" t="s">
        <v>1529</v>
      </c>
      <c r="P178" s="68">
        <v>12</v>
      </c>
      <c r="Q178" s="58">
        <f t="shared" si="4"/>
        <v>44931</v>
      </c>
      <c r="R178" s="59">
        <f t="shared" si="5"/>
        <v>1505871844</v>
      </c>
      <c r="S178" s="68" t="s">
        <v>2618</v>
      </c>
      <c r="T178" s="70">
        <v>18910800</v>
      </c>
      <c r="U178" s="57" t="s">
        <v>123</v>
      </c>
      <c r="V178" s="92" t="s">
        <v>1055</v>
      </c>
      <c r="W178" s="97"/>
      <c r="X178" s="111"/>
      <c r="Y178" s="97"/>
      <c r="Z178" s="99"/>
      <c r="AA178" s="79"/>
      <c r="AB178" s="79"/>
      <c r="AC178" s="79"/>
      <c r="AD178" s="99"/>
      <c r="AE178" s="79"/>
      <c r="AF178" s="79"/>
      <c r="AG178" s="89"/>
      <c r="AH178" s="75"/>
      <c r="AI178" s="93"/>
      <c r="AJ178" s="75"/>
      <c r="AK178" s="94"/>
      <c r="AL178" s="75"/>
      <c r="AM178" s="75"/>
      <c r="AN178" s="101"/>
      <c r="AO178" s="102"/>
      <c r="AP178" s="76"/>
      <c r="AQ178" s="57" t="s">
        <v>1397</v>
      </c>
      <c r="AR178" s="62" t="s">
        <v>2619</v>
      </c>
      <c r="AS178" s="62" t="s">
        <v>2620</v>
      </c>
      <c r="AT178" s="52" t="s">
        <v>2621</v>
      </c>
      <c r="AU178" s="53"/>
    </row>
    <row r="179" spans="1:47" ht="28.35" customHeight="1" x14ac:dyDescent="0.25">
      <c r="A179" s="46">
        <v>177</v>
      </c>
      <c r="B179" s="66" t="s">
        <v>2622</v>
      </c>
      <c r="C179" s="48" t="s">
        <v>980</v>
      </c>
      <c r="D179" s="71" t="s">
        <v>2323</v>
      </c>
      <c r="E179" s="50" t="s">
        <v>1389</v>
      </c>
      <c r="F179" s="83" t="s">
        <v>2623</v>
      </c>
      <c r="G179" s="68" t="s">
        <v>2624</v>
      </c>
      <c r="H179" s="52" t="s">
        <v>2617</v>
      </c>
      <c r="I179" s="53" t="s">
        <v>1528</v>
      </c>
      <c r="J179" s="69">
        <v>3096180</v>
      </c>
      <c r="K179" s="70">
        <v>30961800</v>
      </c>
      <c r="L179" s="82">
        <v>44950</v>
      </c>
      <c r="M179" s="85">
        <v>45253</v>
      </c>
      <c r="N179" s="68">
        <v>304</v>
      </c>
      <c r="O179" s="57" t="s">
        <v>1529</v>
      </c>
      <c r="P179" s="68">
        <v>7</v>
      </c>
      <c r="Q179" s="58">
        <f t="shared" si="4"/>
        <v>44931</v>
      </c>
      <c r="R179" s="59">
        <f t="shared" si="5"/>
        <v>1159135180</v>
      </c>
      <c r="S179" s="68" t="s">
        <v>2625</v>
      </c>
      <c r="T179" s="70">
        <v>30961800</v>
      </c>
      <c r="U179" s="57" t="s">
        <v>1673</v>
      </c>
      <c r="V179" s="92" t="s">
        <v>1055</v>
      </c>
      <c r="W179" s="97"/>
      <c r="X179" s="111"/>
      <c r="Y179" s="97"/>
      <c r="Z179" s="99"/>
      <c r="AA179" s="79"/>
      <c r="AB179" s="79"/>
      <c r="AC179" s="79"/>
      <c r="AD179" s="99"/>
      <c r="AE179" s="79"/>
      <c r="AF179" s="79"/>
      <c r="AG179" s="89"/>
      <c r="AH179" s="75"/>
      <c r="AI179" s="93"/>
      <c r="AJ179" s="79"/>
      <c r="AK179" s="94"/>
      <c r="AL179" s="75"/>
      <c r="AM179" s="75"/>
      <c r="AN179" s="101"/>
      <c r="AO179" s="102"/>
      <c r="AP179" s="76"/>
      <c r="AQ179" s="57" t="s">
        <v>1397</v>
      </c>
      <c r="AR179" s="62" t="s">
        <v>2626</v>
      </c>
      <c r="AS179" s="62" t="s">
        <v>2620</v>
      </c>
      <c r="AT179" s="52" t="s">
        <v>2627</v>
      </c>
      <c r="AU179" s="53"/>
    </row>
    <row r="180" spans="1:47" ht="28.35" customHeight="1" x14ac:dyDescent="0.25">
      <c r="A180" s="46">
        <v>278</v>
      </c>
      <c r="B180" s="66" t="s">
        <v>2628</v>
      </c>
      <c r="C180" s="48" t="s">
        <v>980</v>
      </c>
      <c r="D180" s="71" t="s">
        <v>2556</v>
      </c>
      <c r="E180" s="50" t="s">
        <v>1423</v>
      </c>
      <c r="F180" s="83" t="s">
        <v>2629</v>
      </c>
      <c r="G180" s="68" t="s">
        <v>2630</v>
      </c>
      <c r="H180" s="52" t="s">
        <v>2571</v>
      </c>
      <c r="I180" s="53" t="s">
        <v>1495</v>
      </c>
      <c r="J180" s="69">
        <v>1891080</v>
      </c>
      <c r="K180" s="70">
        <v>18910800</v>
      </c>
      <c r="L180" s="82">
        <v>44951</v>
      </c>
      <c r="M180" s="85">
        <v>45254</v>
      </c>
      <c r="N180" s="68">
        <v>304</v>
      </c>
      <c r="O180" s="57" t="s">
        <v>1496</v>
      </c>
      <c r="P180" s="68">
        <v>12</v>
      </c>
      <c r="Q180" s="58">
        <f t="shared" si="4"/>
        <v>44931</v>
      </c>
      <c r="R180" s="59">
        <f t="shared" si="5"/>
        <v>1505871844</v>
      </c>
      <c r="S180" s="68" t="s">
        <v>2631</v>
      </c>
      <c r="T180" s="70">
        <v>18910800</v>
      </c>
      <c r="U180" s="57" t="s">
        <v>123</v>
      </c>
      <c r="V180" s="92" t="s">
        <v>1055</v>
      </c>
      <c r="W180" s="97"/>
      <c r="X180" s="111"/>
      <c r="Y180" s="97"/>
      <c r="Z180" s="99"/>
      <c r="AA180" s="79"/>
      <c r="AB180" s="79"/>
      <c r="AC180" s="79"/>
      <c r="AD180" s="99"/>
      <c r="AE180" s="79"/>
      <c r="AF180" s="79"/>
      <c r="AG180" s="89"/>
      <c r="AH180" s="75"/>
      <c r="AI180" s="93"/>
      <c r="AJ180" s="79"/>
      <c r="AK180" s="94"/>
      <c r="AL180" s="75"/>
      <c r="AM180" s="75"/>
      <c r="AN180" s="101"/>
      <c r="AO180" s="102"/>
      <c r="AP180" s="76"/>
      <c r="AQ180" s="57" t="s">
        <v>1397</v>
      </c>
      <c r="AR180" s="62" t="s">
        <v>2632</v>
      </c>
      <c r="AS180" s="62" t="s">
        <v>2633</v>
      </c>
      <c r="AT180" s="52" t="s">
        <v>2634</v>
      </c>
      <c r="AU180" s="53"/>
    </row>
    <row r="181" spans="1:47" ht="28.35" customHeight="1" x14ac:dyDescent="0.25">
      <c r="A181" s="46">
        <v>179</v>
      </c>
      <c r="B181" s="66" t="s">
        <v>2635</v>
      </c>
      <c r="C181" s="48" t="s">
        <v>980</v>
      </c>
      <c r="D181" s="71" t="s">
        <v>2323</v>
      </c>
      <c r="E181" s="50" t="s">
        <v>1423</v>
      </c>
      <c r="F181" s="83" t="s">
        <v>2636</v>
      </c>
      <c r="G181" s="68" t="s">
        <v>2637</v>
      </c>
      <c r="H181" s="52" t="s">
        <v>2638</v>
      </c>
      <c r="I181" s="53" t="s">
        <v>1495</v>
      </c>
      <c r="J181" s="69">
        <v>2266000</v>
      </c>
      <c r="K181" s="70">
        <v>22660000</v>
      </c>
      <c r="L181" s="82">
        <v>44950</v>
      </c>
      <c r="M181" s="85">
        <v>45253</v>
      </c>
      <c r="N181" s="68">
        <v>304</v>
      </c>
      <c r="O181" s="57" t="s">
        <v>1496</v>
      </c>
      <c r="P181" s="68">
        <v>12</v>
      </c>
      <c r="Q181" s="58">
        <f t="shared" si="4"/>
        <v>44931</v>
      </c>
      <c r="R181" s="59">
        <f t="shared" si="5"/>
        <v>1505871844</v>
      </c>
      <c r="S181" s="68" t="s">
        <v>2639</v>
      </c>
      <c r="T181" s="70">
        <v>22660000</v>
      </c>
      <c r="U181" s="57" t="s">
        <v>123</v>
      </c>
      <c r="V181" s="92" t="s">
        <v>1055</v>
      </c>
      <c r="W181" s="97"/>
      <c r="X181" s="111"/>
      <c r="Y181" s="97"/>
      <c r="Z181" s="99"/>
      <c r="AA181" s="79"/>
      <c r="AB181" s="79"/>
      <c r="AC181" s="79"/>
      <c r="AD181" s="99"/>
      <c r="AE181" s="79"/>
      <c r="AF181" s="79"/>
      <c r="AG181" s="89"/>
      <c r="AH181" s="75"/>
      <c r="AI181" s="93"/>
      <c r="AJ181" s="79"/>
      <c r="AK181" s="94"/>
      <c r="AL181" s="75"/>
      <c r="AM181" s="75"/>
      <c r="AN181" s="101"/>
      <c r="AO181" s="102"/>
      <c r="AP181" s="76"/>
      <c r="AQ181" s="57" t="s">
        <v>1397</v>
      </c>
      <c r="AR181" s="62" t="s">
        <v>2640</v>
      </c>
      <c r="AS181" s="62" t="s">
        <v>2641</v>
      </c>
      <c r="AT181" s="52" t="s">
        <v>2642</v>
      </c>
      <c r="AU181" s="53"/>
    </row>
    <row r="182" spans="1:47" ht="28.35" customHeight="1" x14ac:dyDescent="0.25">
      <c r="A182" s="46">
        <v>180</v>
      </c>
      <c r="B182" s="66" t="s">
        <v>2643</v>
      </c>
      <c r="C182" s="48" t="s">
        <v>980</v>
      </c>
      <c r="D182" s="71" t="s">
        <v>2556</v>
      </c>
      <c r="E182" s="50" t="s">
        <v>1423</v>
      </c>
      <c r="F182" s="83" t="s">
        <v>722</v>
      </c>
      <c r="G182" s="68" t="s">
        <v>2644</v>
      </c>
      <c r="H182" s="52" t="s">
        <v>2571</v>
      </c>
      <c r="I182" s="53" t="s">
        <v>1495</v>
      </c>
      <c r="J182" s="69">
        <v>1891080</v>
      </c>
      <c r="K182" s="70">
        <v>18910800</v>
      </c>
      <c r="L182" s="82">
        <v>44951</v>
      </c>
      <c r="M182" s="85">
        <v>45254</v>
      </c>
      <c r="N182" s="68">
        <v>304</v>
      </c>
      <c r="O182" s="57" t="s">
        <v>1496</v>
      </c>
      <c r="P182" s="68">
        <v>12</v>
      </c>
      <c r="Q182" s="58">
        <f t="shared" si="4"/>
        <v>44931</v>
      </c>
      <c r="R182" s="59">
        <f t="shared" si="5"/>
        <v>1505871844</v>
      </c>
      <c r="S182" s="68" t="s">
        <v>2645</v>
      </c>
      <c r="T182" s="70">
        <v>18910800</v>
      </c>
      <c r="U182" s="57" t="s">
        <v>123</v>
      </c>
      <c r="V182" s="92" t="s">
        <v>1055</v>
      </c>
      <c r="W182" s="97"/>
      <c r="X182" s="111"/>
      <c r="Y182" s="97"/>
      <c r="Z182" s="99"/>
      <c r="AA182" s="79"/>
      <c r="AB182" s="79"/>
      <c r="AC182" s="79"/>
      <c r="AD182" s="99"/>
      <c r="AE182" s="79"/>
      <c r="AF182" s="79"/>
      <c r="AG182" s="89"/>
      <c r="AH182" s="79"/>
      <c r="AI182" s="93"/>
      <c r="AJ182" s="79"/>
      <c r="AK182" s="94"/>
      <c r="AL182" s="75"/>
      <c r="AM182" s="75"/>
      <c r="AN182" s="101"/>
      <c r="AO182" s="102"/>
      <c r="AP182" s="76"/>
      <c r="AQ182" s="57" t="s">
        <v>1397</v>
      </c>
      <c r="AR182" s="62" t="s">
        <v>2632</v>
      </c>
      <c r="AS182" s="62" t="s">
        <v>2633</v>
      </c>
      <c r="AT182" s="52" t="s">
        <v>2646</v>
      </c>
      <c r="AU182" s="53"/>
    </row>
    <row r="183" spans="1:47" ht="28.35" customHeight="1" x14ac:dyDescent="0.25">
      <c r="A183" s="46">
        <v>181</v>
      </c>
      <c r="B183" s="66" t="s">
        <v>2647</v>
      </c>
      <c r="C183" s="48" t="s">
        <v>980</v>
      </c>
      <c r="D183" s="71" t="s">
        <v>2323</v>
      </c>
      <c r="E183" s="50" t="s">
        <v>1423</v>
      </c>
      <c r="F183" s="83" t="s">
        <v>2648</v>
      </c>
      <c r="G183" s="68" t="s">
        <v>2649</v>
      </c>
      <c r="H183" s="52" t="s">
        <v>2587</v>
      </c>
      <c r="I183" s="53" t="s">
        <v>1495</v>
      </c>
      <c r="J183" s="69">
        <v>2266000</v>
      </c>
      <c r="K183" s="70">
        <v>22660000</v>
      </c>
      <c r="L183" s="82">
        <v>44950</v>
      </c>
      <c r="M183" s="85">
        <v>45253</v>
      </c>
      <c r="N183" s="68">
        <v>304</v>
      </c>
      <c r="O183" s="57" t="s">
        <v>1496</v>
      </c>
      <c r="P183" s="68">
        <v>12</v>
      </c>
      <c r="Q183" s="58">
        <f t="shared" si="4"/>
        <v>44931</v>
      </c>
      <c r="R183" s="59">
        <f t="shared" si="5"/>
        <v>1505871844</v>
      </c>
      <c r="S183" s="68" t="s">
        <v>2650</v>
      </c>
      <c r="T183" s="70">
        <v>22660000</v>
      </c>
      <c r="U183" s="57" t="s">
        <v>123</v>
      </c>
      <c r="V183" s="92" t="s">
        <v>1055</v>
      </c>
      <c r="W183" s="97"/>
      <c r="X183" s="79"/>
      <c r="Y183" s="97"/>
      <c r="Z183" s="99"/>
      <c r="AA183" s="79"/>
      <c r="AB183" s="79"/>
      <c r="AC183" s="79"/>
      <c r="AD183" s="99"/>
      <c r="AE183" s="79"/>
      <c r="AF183" s="79"/>
      <c r="AG183" s="89"/>
      <c r="AH183" s="75"/>
      <c r="AI183" s="93"/>
      <c r="AJ183" s="79"/>
      <c r="AK183" s="94"/>
      <c r="AL183" s="75"/>
      <c r="AM183" s="75"/>
      <c r="AN183" s="101"/>
      <c r="AO183" s="102"/>
      <c r="AP183" s="76"/>
      <c r="AQ183" s="57" t="s">
        <v>1397</v>
      </c>
      <c r="AR183" s="62" t="s">
        <v>2589</v>
      </c>
      <c r="AS183" s="62" t="s">
        <v>2651</v>
      </c>
      <c r="AT183" s="52" t="s">
        <v>2652</v>
      </c>
      <c r="AU183" s="53"/>
    </row>
    <row r="184" spans="1:47" ht="28.35" customHeight="1" x14ac:dyDescent="0.25">
      <c r="A184" s="46">
        <v>182</v>
      </c>
      <c r="B184" s="66" t="s">
        <v>2653</v>
      </c>
      <c r="C184" s="48" t="s">
        <v>980</v>
      </c>
      <c r="D184" s="71" t="s">
        <v>2323</v>
      </c>
      <c r="E184" s="50" t="s">
        <v>1423</v>
      </c>
      <c r="F184" s="83" t="s">
        <v>2654</v>
      </c>
      <c r="G184" s="68" t="s">
        <v>2655</v>
      </c>
      <c r="H184" s="52" t="s">
        <v>2638</v>
      </c>
      <c r="I184" s="53" t="s">
        <v>1495</v>
      </c>
      <c r="J184" s="69">
        <v>2266000</v>
      </c>
      <c r="K184" s="70">
        <v>22660000</v>
      </c>
      <c r="L184" s="82">
        <v>44950</v>
      </c>
      <c r="M184" s="85">
        <v>45253</v>
      </c>
      <c r="N184" s="68">
        <v>304</v>
      </c>
      <c r="O184" s="57" t="s">
        <v>1529</v>
      </c>
      <c r="P184" s="68">
        <v>12</v>
      </c>
      <c r="Q184" s="58">
        <f t="shared" si="4"/>
        <v>44931</v>
      </c>
      <c r="R184" s="59">
        <f t="shared" si="5"/>
        <v>1505871844</v>
      </c>
      <c r="S184" s="68" t="s">
        <v>2656</v>
      </c>
      <c r="T184" s="70">
        <v>22660000</v>
      </c>
      <c r="U184" s="57" t="s">
        <v>123</v>
      </c>
      <c r="V184" s="92" t="s">
        <v>1055</v>
      </c>
      <c r="W184" s="97"/>
      <c r="X184" s="111"/>
      <c r="Y184" s="97"/>
      <c r="Z184" s="99"/>
      <c r="AA184" s="79"/>
      <c r="AB184" s="79"/>
      <c r="AC184" s="79"/>
      <c r="AD184" s="99"/>
      <c r="AE184" s="79"/>
      <c r="AF184" s="79"/>
      <c r="AG184" s="89"/>
      <c r="AH184" s="79"/>
      <c r="AI184" s="93"/>
      <c r="AJ184" s="79"/>
      <c r="AK184" s="94"/>
      <c r="AL184" s="75"/>
      <c r="AM184" s="75"/>
      <c r="AN184" s="101"/>
      <c r="AO184" s="102"/>
      <c r="AP184" s="76"/>
      <c r="AQ184" s="57" t="s">
        <v>1397</v>
      </c>
      <c r="AR184" s="62" t="s">
        <v>2657</v>
      </c>
      <c r="AS184" s="62" t="s">
        <v>2651</v>
      </c>
      <c r="AT184" s="52" t="s">
        <v>2658</v>
      </c>
      <c r="AU184" s="53"/>
    </row>
    <row r="185" spans="1:47" ht="28.35" customHeight="1" x14ac:dyDescent="0.25">
      <c r="A185" s="46">
        <v>183</v>
      </c>
      <c r="B185" s="66" t="s">
        <v>2659</v>
      </c>
      <c r="C185" s="48" t="s">
        <v>980</v>
      </c>
      <c r="D185" s="71" t="s">
        <v>2556</v>
      </c>
      <c r="E185" s="50" t="s">
        <v>1423</v>
      </c>
      <c r="F185" s="83" t="s">
        <v>386</v>
      </c>
      <c r="G185" s="68" t="s">
        <v>385</v>
      </c>
      <c r="H185" s="52" t="s">
        <v>1671</v>
      </c>
      <c r="I185" s="53" t="s">
        <v>1528</v>
      </c>
      <c r="J185" s="69">
        <v>2322135</v>
      </c>
      <c r="K185" s="70">
        <v>23221350</v>
      </c>
      <c r="L185" s="82">
        <v>44951</v>
      </c>
      <c r="M185" s="85">
        <v>45254</v>
      </c>
      <c r="N185" s="68">
        <v>304</v>
      </c>
      <c r="O185" s="57" t="s">
        <v>1529</v>
      </c>
      <c r="P185" s="68">
        <v>7</v>
      </c>
      <c r="Q185" s="58">
        <f t="shared" si="4"/>
        <v>44931</v>
      </c>
      <c r="R185" s="59">
        <f t="shared" si="5"/>
        <v>1159135180</v>
      </c>
      <c r="S185" s="68" t="s">
        <v>2660</v>
      </c>
      <c r="T185" s="70">
        <v>23221350</v>
      </c>
      <c r="U185" s="57" t="s">
        <v>1673</v>
      </c>
      <c r="V185" s="92" t="s">
        <v>1055</v>
      </c>
      <c r="W185" s="97"/>
      <c r="X185" s="111"/>
      <c r="Y185" s="97"/>
      <c r="Z185" s="99"/>
      <c r="AA185" s="79"/>
      <c r="AB185" s="79"/>
      <c r="AC185" s="79"/>
      <c r="AD185" s="99"/>
      <c r="AE185" s="79"/>
      <c r="AF185" s="79"/>
      <c r="AG185" s="89"/>
      <c r="AH185" s="79"/>
      <c r="AI185" s="93"/>
      <c r="AJ185" s="79"/>
      <c r="AK185" s="112"/>
      <c r="AL185" s="75"/>
      <c r="AM185" s="75"/>
      <c r="AN185" s="101"/>
      <c r="AO185" s="102"/>
      <c r="AP185" s="76"/>
      <c r="AQ185" s="57" t="s">
        <v>1397</v>
      </c>
      <c r="AR185" s="62" t="s">
        <v>2661</v>
      </c>
      <c r="AS185" s="62" t="s">
        <v>2662</v>
      </c>
      <c r="AT185" s="52" t="s">
        <v>2663</v>
      </c>
      <c r="AU185" s="53"/>
    </row>
    <row r="186" spans="1:47" ht="28.35" customHeight="1" x14ac:dyDescent="0.25">
      <c r="A186" s="46">
        <v>184</v>
      </c>
      <c r="B186" s="66" t="s">
        <v>2664</v>
      </c>
      <c r="C186" s="48" t="s">
        <v>980</v>
      </c>
      <c r="D186" s="71" t="s">
        <v>2556</v>
      </c>
      <c r="E186" s="50" t="s">
        <v>1423</v>
      </c>
      <c r="F186" s="83" t="s">
        <v>2665</v>
      </c>
      <c r="G186" s="68" t="s">
        <v>2666</v>
      </c>
      <c r="H186" s="52" t="s">
        <v>2638</v>
      </c>
      <c r="I186" s="53" t="s">
        <v>1495</v>
      </c>
      <c r="J186" s="69">
        <v>2266000</v>
      </c>
      <c r="K186" s="70">
        <v>22660000</v>
      </c>
      <c r="L186" s="82">
        <v>44951</v>
      </c>
      <c r="M186" s="85">
        <v>45254</v>
      </c>
      <c r="N186" s="68">
        <v>304</v>
      </c>
      <c r="O186" s="57" t="s">
        <v>1496</v>
      </c>
      <c r="P186" s="68">
        <v>12</v>
      </c>
      <c r="Q186" s="58">
        <f t="shared" si="4"/>
        <v>44931</v>
      </c>
      <c r="R186" s="59">
        <f t="shared" si="5"/>
        <v>1505871844</v>
      </c>
      <c r="S186" s="68" t="s">
        <v>2667</v>
      </c>
      <c r="T186" s="70">
        <v>22660000</v>
      </c>
      <c r="U186" s="57" t="s">
        <v>123</v>
      </c>
      <c r="V186" s="92" t="s">
        <v>1055</v>
      </c>
      <c r="W186" s="97"/>
      <c r="X186" s="111"/>
      <c r="Y186" s="97"/>
      <c r="Z186" s="99"/>
      <c r="AA186" s="79"/>
      <c r="AB186" s="79"/>
      <c r="AC186" s="79"/>
      <c r="AD186" s="99"/>
      <c r="AE186" s="79"/>
      <c r="AF186" s="79"/>
      <c r="AG186" s="89"/>
      <c r="AH186" s="79"/>
      <c r="AI186" s="93"/>
      <c r="AJ186" s="79"/>
      <c r="AK186" s="94"/>
      <c r="AL186" s="75"/>
      <c r="AM186" s="75"/>
      <c r="AN186" s="101"/>
      <c r="AO186" s="102"/>
      <c r="AP186" s="76"/>
      <c r="AQ186" s="57" t="s">
        <v>1397</v>
      </c>
      <c r="AR186" s="62" t="s">
        <v>2640</v>
      </c>
      <c r="AS186" s="62" t="s">
        <v>2668</v>
      </c>
      <c r="AT186" s="52" t="s">
        <v>2669</v>
      </c>
      <c r="AU186" s="53"/>
    </row>
    <row r="187" spans="1:47" ht="28.35" customHeight="1" x14ac:dyDescent="0.25">
      <c r="A187" s="46">
        <v>185</v>
      </c>
      <c r="B187" s="66" t="s">
        <v>2670</v>
      </c>
      <c r="C187" s="48" t="s">
        <v>980</v>
      </c>
      <c r="D187" s="71" t="s">
        <v>2323</v>
      </c>
      <c r="E187" s="50" t="s">
        <v>1423</v>
      </c>
      <c r="F187" s="83" t="s">
        <v>2671</v>
      </c>
      <c r="G187" s="68" t="s">
        <v>2672</v>
      </c>
      <c r="H187" s="52" t="s">
        <v>2587</v>
      </c>
      <c r="I187" s="53" t="s">
        <v>1495</v>
      </c>
      <c r="J187" s="69">
        <v>2266000</v>
      </c>
      <c r="K187" s="70">
        <v>22660000</v>
      </c>
      <c r="L187" s="82">
        <v>44950</v>
      </c>
      <c r="M187" s="85">
        <v>45253</v>
      </c>
      <c r="N187" s="68">
        <v>304</v>
      </c>
      <c r="O187" s="57" t="s">
        <v>1496</v>
      </c>
      <c r="P187" s="68">
        <v>12</v>
      </c>
      <c r="Q187" s="58">
        <f t="shared" si="4"/>
        <v>44931</v>
      </c>
      <c r="R187" s="59">
        <f t="shared" si="5"/>
        <v>1505871844</v>
      </c>
      <c r="S187" s="68" t="s">
        <v>2673</v>
      </c>
      <c r="T187" s="70">
        <v>22660000</v>
      </c>
      <c r="U187" s="57" t="s">
        <v>123</v>
      </c>
      <c r="V187" s="92" t="s">
        <v>1055</v>
      </c>
      <c r="W187" s="97"/>
      <c r="X187" s="111"/>
      <c r="Y187" s="97"/>
      <c r="Z187" s="99"/>
      <c r="AA187" s="79"/>
      <c r="AB187" s="79"/>
      <c r="AC187" s="79"/>
      <c r="AD187" s="99"/>
      <c r="AE187" s="79"/>
      <c r="AF187" s="79"/>
      <c r="AG187" s="89"/>
      <c r="AH187" s="79"/>
      <c r="AI187" s="93"/>
      <c r="AJ187" s="79"/>
      <c r="AK187" s="94"/>
      <c r="AL187" s="75"/>
      <c r="AM187" s="75"/>
      <c r="AN187" s="101"/>
      <c r="AO187" s="102"/>
      <c r="AP187" s="76"/>
      <c r="AQ187" s="57" t="s">
        <v>1397</v>
      </c>
      <c r="AR187" s="62" t="s">
        <v>2674</v>
      </c>
      <c r="AS187" s="62" t="s">
        <v>2675</v>
      </c>
      <c r="AT187" s="52" t="s">
        <v>2676</v>
      </c>
      <c r="AU187" s="53"/>
    </row>
    <row r="188" spans="1:47" ht="28.35" customHeight="1" x14ac:dyDescent="0.25">
      <c r="A188" s="46">
        <v>186</v>
      </c>
      <c r="B188" s="66" t="s">
        <v>2677</v>
      </c>
      <c r="C188" s="48" t="s">
        <v>980</v>
      </c>
      <c r="D188" s="71" t="s">
        <v>2323</v>
      </c>
      <c r="E188" s="50" t="s">
        <v>1423</v>
      </c>
      <c r="F188" s="83" t="s">
        <v>423</v>
      </c>
      <c r="G188" s="68" t="s">
        <v>2678</v>
      </c>
      <c r="H188" s="52" t="s">
        <v>2587</v>
      </c>
      <c r="I188" s="53" t="s">
        <v>1495</v>
      </c>
      <c r="J188" s="69">
        <v>2266000</v>
      </c>
      <c r="K188" s="70">
        <v>22660000</v>
      </c>
      <c r="L188" s="82">
        <v>44950</v>
      </c>
      <c r="M188" s="85">
        <v>45253</v>
      </c>
      <c r="N188" s="68">
        <v>304</v>
      </c>
      <c r="O188" s="57" t="s">
        <v>1496</v>
      </c>
      <c r="P188" s="68">
        <v>12</v>
      </c>
      <c r="Q188" s="58">
        <f t="shared" si="4"/>
        <v>44931</v>
      </c>
      <c r="R188" s="59">
        <f t="shared" si="5"/>
        <v>1505871844</v>
      </c>
      <c r="S188" s="68" t="s">
        <v>2679</v>
      </c>
      <c r="T188" s="70">
        <v>22660000</v>
      </c>
      <c r="U188" s="57" t="s">
        <v>123</v>
      </c>
      <c r="V188" s="92" t="s">
        <v>1055</v>
      </c>
      <c r="W188" s="97"/>
      <c r="X188" s="111"/>
      <c r="Y188" s="97"/>
      <c r="Z188" s="99"/>
      <c r="AA188" s="79"/>
      <c r="AB188" s="79"/>
      <c r="AC188" s="79"/>
      <c r="AD188" s="99"/>
      <c r="AE188" s="79"/>
      <c r="AF188" s="79"/>
      <c r="AG188" s="89"/>
      <c r="AH188" s="75"/>
      <c r="AI188" s="93"/>
      <c r="AJ188" s="79"/>
      <c r="AK188" s="94"/>
      <c r="AL188" s="75"/>
      <c r="AM188" s="75"/>
      <c r="AN188" s="101"/>
      <c r="AO188" s="102"/>
      <c r="AP188" s="76"/>
      <c r="AQ188" s="57" t="s">
        <v>1397</v>
      </c>
      <c r="AR188" s="62" t="s">
        <v>2680</v>
      </c>
      <c r="AS188" s="62" t="s">
        <v>2675</v>
      </c>
      <c r="AT188" s="52" t="s">
        <v>2681</v>
      </c>
      <c r="AU188" s="53"/>
    </row>
    <row r="189" spans="1:47" ht="28.35" customHeight="1" x14ac:dyDescent="0.25">
      <c r="A189" s="46">
        <v>187</v>
      </c>
      <c r="B189" s="66" t="s">
        <v>2682</v>
      </c>
      <c r="C189" s="48" t="s">
        <v>980</v>
      </c>
      <c r="D189" s="71" t="s">
        <v>2323</v>
      </c>
      <c r="E189" s="50" t="s">
        <v>1423</v>
      </c>
      <c r="F189" s="51" t="s">
        <v>2683</v>
      </c>
      <c r="G189" s="68" t="s">
        <v>2684</v>
      </c>
      <c r="H189" s="52" t="s">
        <v>2685</v>
      </c>
      <c r="I189" s="53" t="s">
        <v>1495</v>
      </c>
      <c r="J189" s="69">
        <v>3200000</v>
      </c>
      <c r="K189" s="70">
        <v>32000000</v>
      </c>
      <c r="L189" s="82">
        <v>44950</v>
      </c>
      <c r="M189" s="85">
        <v>45253</v>
      </c>
      <c r="N189" s="68">
        <v>304</v>
      </c>
      <c r="O189" s="57" t="s">
        <v>1496</v>
      </c>
      <c r="P189" s="68">
        <v>12</v>
      </c>
      <c r="Q189" s="58">
        <f t="shared" si="4"/>
        <v>44931</v>
      </c>
      <c r="R189" s="59">
        <f t="shared" si="5"/>
        <v>1505871844</v>
      </c>
      <c r="S189" s="68" t="s">
        <v>2686</v>
      </c>
      <c r="T189" s="70">
        <v>32000000</v>
      </c>
      <c r="U189" s="57" t="s">
        <v>123</v>
      </c>
      <c r="V189" s="92" t="s">
        <v>1055</v>
      </c>
      <c r="W189" s="97"/>
      <c r="X189" s="98"/>
      <c r="Y189" s="97"/>
      <c r="Z189" s="99"/>
      <c r="AA189" s="79"/>
      <c r="AB189" s="79"/>
      <c r="AC189" s="79"/>
      <c r="AD189" s="99"/>
      <c r="AE189" s="79"/>
      <c r="AF189" s="79"/>
      <c r="AG189" s="89"/>
      <c r="AH189" s="75"/>
      <c r="AI189" s="93"/>
      <c r="AJ189" s="79"/>
      <c r="AK189" s="94"/>
      <c r="AL189" s="75"/>
      <c r="AM189" s="75"/>
      <c r="AN189" s="101"/>
      <c r="AO189" s="102"/>
      <c r="AP189" s="76"/>
      <c r="AQ189" s="57" t="s">
        <v>1397</v>
      </c>
      <c r="AR189" s="62" t="s">
        <v>2687</v>
      </c>
      <c r="AS189" s="62" t="s">
        <v>2688</v>
      </c>
      <c r="AT189" s="52" t="s">
        <v>2689</v>
      </c>
      <c r="AU189" s="53"/>
    </row>
    <row r="190" spans="1:47" ht="28.35" customHeight="1" x14ac:dyDescent="0.25">
      <c r="A190" s="46">
        <v>188</v>
      </c>
      <c r="B190" s="66" t="s">
        <v>2690</v>
      </c>
      <c r="C190" s="48" t="s">
        <v>980</v>
      </c>
      <c r="D190" s="71" t="s">
        <v>2323</v>
      </c>
      <c r="E190" s="50" t="s">
        <v>1423</v>
      </c>
      <c r="F190" s="83" t="s">
        <v>732</v>
      </c>
      <c r="G190" s="68" t="s">
        <v>2691</v>
      </c>
      <c r="H190" s="52" t="s">
        <v>2692</v>
      </c>
      <c r="I190" s="53" t="s">
        <v>1495</v>
      </c>
      <c r="J190" s="69">
        <v>2101200</v>
      </c>
      <c r="K190" s="70">
        <v>21012000</v>
      </c>
      <c r="L190" s="82">
        <v>44950</v>
      </c>
      <c r="M190" s="85">
        <v>45253</v>
      </c>
      <c r="N190" s="68">
        <v>304</v>
      </c>
      <c r="O190" s="57" t="s">
        <v>1496</v>
      </c>
      <c r="P190" s="68">
        <v>12</v>
      </c>
      <c r="Q190" s="58">
        <f t="shared" si="4"/>
        <v>44931</v>
      </c>
      <c r="R190" s="59">
        <f t="shared" si="5"/>
        <v>1505871844</v>
      </c>
      <c r="S190" s="68" t="s">
        <v>2693</v>
      </c>
      <c r="T190" s="70">
        <v>21012000</v>
      </c>
      <c r="U190" s="57" t="s">
        <v>123</v>
      </c>
      <c r="V190" s="92" t="s">
        <v>1055</v>
      </c>
      <c r="W190" s="97"/>
      <c r="X190" s="111"/>
      <c r="Y190" s="97"/>
      <c r="Z190" s="99"/>
      <c r="AA190" s="79"/>
      <c r="AB190" s="79"/>
      <c r="AC190" s="79"/>
      <c r="AD190" s="99"/>
      <c r="AE190" s="79"/>
      <c r="AF190" s="79"/>
      <c r="AG190" s="89"/>
      <c r="AH190" s="75"/>
      <c r="AI190" s="93"/>
      <c r="AJ190" s="79"/>
      <c r="AK190" s="94"/>
      <c r="AL190" s="75"/>
      <c r="AM190" s="75"/>
      <c r="AN190" s="101"/>
      <c r="AO190" s="102"/>
      <c r="AP190" s="76"/>
      <c r="AQ190" s="57" t="s">
        <v>1397</v>
      </c>
      <c r="AR190" s="62" t="s">
        <v>2694</v>
      </c>
      <c r="AS190" s="62" t="s">
        <v>2695</v>
      </c>
      <c r="AT190" s="52" t="s">
        <v>2696</v>
      </c>
      <c r="AU190" s="53"/>
    </row>
    <row r="191" spans="1:47" ht="28.35" customHeight="1" x14ac:dyDescent="0.25">
      <c r="A191" s="46">
        <v>189</v>
      </c>
      <c r="B191" s="66" t="s">
        <v>2697</v>
      </c>
      <c r="C191" s="48" t="s">
        <v>980</v>
      </c>
      <c r="D191" s="71" t="s">
        <v>2323</v>
      </c>
      <c r="E191" s="50" t="s">
        <v>1423</v>
      </c>
      <c r="F191" s="51" t="s">
        <v>737</v>
      </c>
      <c r="G191" s="68" t="s">
        <v>736</v>
      </c>
      <c r="H191" s="52" t="s">
        <v>2698</v>
      </c>
      <c r="I191" s="53" t="s">
        <v>1495</v>
      </c>
      <c r="J191" s="69">
        <v>2101200</v>
      </c>
      <c r="K191" s="70">
        <v>21012000</v>
      </c>
      <c r="L191" s="82">
        <v>44950</v>
      </c>
      <c r="M191" s="85">
        <v>45253</v>
      </c>
      <c r="N191" s="68">
        <v>304</v>
      </c>
      <c r="O191" s="57" t="s">
        <v>1496</v>
      </c>
      <c r="P191" s="68">
        <v>12</v>
      </c>
      <c r="Q191" s="58">
        <f t="shared" si="4"/>
        <v>44931</v>
      </c>
      <c r="R191" s="59">
        <f t="shared" si="5"/>
        <v>1505871844</v>
      </c>
      <c r="S191" s="68" t="s">
        <v>2699</v>
      </c>
      <c r="T191" s="70">
        <v>21012000</v>
      </c>
      <c r="U191" s="57" t="s">
        <v>123</v>
      </c>
      <c r="V191" s="92" t="s">
        <v>1055</v>
      </c>
      <c r="W191" s="97"/>
      <c r="X191" s="98"/>
      <c r="Y191" s="97"/>
      <c r="Z191" s="99"/>
      <c r="AA191" s="79"/>
      <c r="AB191" s="79"/>
      <c r="AC191" s="79"/>
      <c r="AD191" s="99"/>
      <c r="AE191" s="79"/>
      <c r="AF191" s="79"/>
      <c r="AG191" s="89"/>
      <c r="AH191" s="75"/>
      <c r="AI191" s="93"/>
      <c r="AJ191" s="79"/>
      <c r="AK191" s="94"/>
      <c r="AL191" s="75"/>
      <c r="AM191" s="75"/>
      <c r="AN191" s="101"/>
      <c r="AO191" s="102"/>
      <c r="AP191" s="76"/>
      <c r="AQ191" s="57" t="s">
        <v>1397</v>
      </c>
      <c r="AR191" s="62" t="s">
        <v>2700</v>
      </c>
      <c r="AS191" s="62" t="s">
        <v>2701</v>
      </c>
      <c r="AT191" s="52" t="s">
        <v>2702</v>
      </c>
      <c r="AU191" s="53"/>
    </row>
    <row r="192" spans="1:47" ht="28.35" customHeight="1" x14ac:dyDescent="0.25">
      <c r="A192" s="46">
        <v>190</v>
      </c>
      <c r="B192" s="66" t="s">
        <v>2703</v>
      </c>
      <c r="C192" s="48" t="s">
        <v>980</v>
      </c>
      <c r="D192" s="71" t="s">
        <v>2323</v>
      </c>
      <c r="E192" s="50" t="s">
        <v>1423</v>
      </c>
      <c r="F192" s="51" t="s">
        <v>2704</v>
      </c>
      <c r="G192" s="68" t="s">
        <v>2705</v>
      </c>
      <c r="H192" s="52" t="s">
        <v>2706</v>
      </c>
      <c r="I192" s="53" t="s">
        <v>1495</v>
      </c>
      <c r="J192" s="69">
        <v>1891080</v>
      </c>
      <c r="K192" s="70">
        <v>18910800</v>
      </c>
      <c r="L192" s="82">
        <v>44950</v>
      </c>
      <c r="M192" s="85">
        <v>45253</v>
      </c>
      <c r="N192" s="68">
        <v>304</v>
      </c>
      <c r="O192" s="57" t="s">
        <v>1496</v>
      </c>
      <c r="P192" s="68">
        <v>14</v>
      </c>
      <c r="Q192" s="58">
        <f t="shared" si="4"/>
        <v>44931</v>
      </c>
      <c r="R192" s="59">
        <f t="shared" si="5"/>
        <v>630727269</v>
      </c>
      <c r="S192" s="68" t="s">
        <v>2707</v>
      </c>
      <c r="T192" s="70">
        <v>18910800</v>
      </c>
      <c r="U192" s="57" t="s">
        <v>28</v>
      </c>
      <c r="V192" s="92" t="s">
        <v>1055</v>
      </c>
      <c r="W192" s="97"/>
      <c r="X192" s="98"/>
      <c r="Y192" s="97"/>
      <c r="Z192" s="99"/>
      <c r="AA192" s="79"/>
      <c r="AB192" s="79"/>
      <c r="AC192" s="79"/>
      <c r="AD192" s="99"/>
      <c r="AE192" s="79"/>
      <c r="AF192" s="79"/>
      <c r="AG192" s="89"/>
      <c r="AH192" s="75"/>
      <c r="AI192" s="93"/>
      <c r="AJ192" s="79"/>
      <c r="AK192" s="94"/>
      <c r="AL192" s="75"/>
      <c r="AM192" s="75"/>
      <c r="AN192" s="101"/>
      <c r="AO192" s="102"/>
      <c r="AP192" s="76"/>
      <c r="AQ192" s="57" t="s">
        <v>1397</v>
      </c>
      <c r="AR192" s="62" t="s">
        <v>2573</v>
      </c>
      <c r="AS192" s="62" t="s">
        <v>2708</v>
      </c>
      <c r="AT192" s="52" t="s">
        <v>2709</v>
      </c>
      <c r="AU192" s="53"/>
    </row>
    <row r="193" spans="1:47" ht="28.35" customHeight="1" x14ac:dyDescent="0.25">
      <c r="A193" s="46">
        <v>191</v>
      </c>
      <c r="B193" s="66" t="s">
        <v>2710</v>
      </c>
      <c r="C193" s="48" t="s">
        <v>980</v>
      </c>
      <c r="D193" s="71" t="s">
        <v>2323</v>
      </c>
      <c r="E193" s="50" t="s">
        <v>1423</v>
      </c>
      <c r="F193" s="51" t="s">
        <v>2711</v>
      </c>
      <c r="G193" s="68" t="s">
        <v>2712</v>
      </c>
      <c r="H193" s="52" t="s">
        <v>2082</v>
      </c>
      <c r="I193" s="53" t="s">
        <v>17</v>
      </c>
      <c r="J193" s="69">
        <v>2626500</v>
      </c>
      <c r="K193" s="70">
        <v>28891500</v>
      </c>
      <c r="L193" s="82">
        <v>44950</v>
      </c>
      <c r="M193" s="85">
        <v>45283</v>
      </c>
      <c r="N193" s="68">
        <v>334</v>
      </c>
      <c r="O193" s="57" t="s">
        <v>1511</v>
      </c>
      <c r="P193" s="68">
        <v>10</v>
      </c>
      <c r="Q193" s="58">
        <f t="shared" si="4"/>
        <v>44931</v>
      </c>
      <c r="R193" s="59">
        <f t="shared" si="5"/>
        <v>1569561300</v>
      </c>
      <c r="S193" s="68" t="s">
        <v>2713</v>
      </c>
      <c r="T193" s="70">
        <v>28891500</v>
      </c>
      <c r="U193" s="57" t="s">
        <v>1014</v>
      </c>
      <c r="V193" s="92" t="s">
        <v>1055</v>
      </c>
      <c r="W193" s="97"/>
      <c r="X193" s="98"/>
      <c r="Y193" s="97"/>
      <c r="Z193" s="99"/>
      <c r="AA193" s="79"/>
      <c r="AB193" s="79"/>
      <c r="AC193" s="79"/>
      <c r="AD193" s="99"/>
      <c r="AE193" s="79"/>
      <c r="AF193" s="79"/>
      <c r="AG193" s="89"/>
      <c r="AH193" s="75"/>
      <c r="AI193" s="93"/>
      <c r="AJ193" s="79"/>
      <c r="AK193" s="94"/>
      <c r="AL193" s="75"/>
      <c r="AM193" s="75"/>
      <c r="AN193" s="101"/>
      <c r="AO193" s="102"/>
      <c r="AP193" s="76"/>
      <c r="AQ193" s="57" t="s">
        <v>1397</v>
      </c>
      <c r="AR193" s="62" t="s">
        <v>2714</v>
      </c>
      <c r="AS193" s="62" t="s">
        <v>2715</v>
      </c>
      <c r="AT193" s="52" t="s">
        <v>2716</v>
      </c>
      <c r="AU193" s="53"/>
    </row>
    <row r="194" spans="1:47" ht="28.35" customHeight="1" x14ac:dyDescent="0.25">
      <c r="A194" s="46">
        <v>192</v>
      </c>
      <c r="B194" s="66" t="s">
        <v>2717</v>
      </c>
      <c r="C194" s="48" t="s">
        <v>980</v>
      </c>
      <c r="D194" s="71" t="s">
        <v>2323</v>
      </c>
      <c r="E194" s="50" t="s">
        <v>1423</v>
      </c>
      <c r="F194" s="51" t="s">
        <v>2718</v>
      </c>
      <c r="G194" s="68" t="s">
        <v>2719</v>
      </c>
      <c r="H194" s="52" t="s">
        <v>2082</v>
      </c>
      <c r="I194" s="53" t="s">
        <v>17</v>
      </c>
      <c r="J194" s="69">
        <v>2626500</v>
      </c>
      <c r="K194" s="70">
        <v>28891500</v>
      </c>
      <c r="L194" s="82">
        <v>44950</v>
      </c>
      <c r="M194" s="85">
        <v>45283</v>
      </c>
      <c r="N194" s="68">
        <v>334</v>
      </c>
      <c r="O194" s="57" t="s">
        <v>1511</v>
      </c>
      <c r="P194" s="68">
        <v>10</v>
      </c>
      <c r="Q194" s="58">
        <f t="shared" si="4"/>
        <v>44931</v>
      </c>
      <c r="R194" s="59">
        <f t="shared" si="5"/>
        <v>1569561300</v>
      </c>
      <c r="S194" s="68" t="s">
        <v>2720</v>
      </c>
      <c r="T194" s="70">
        <v>28891500</v>
      </c>
      <c r="U194" s="57" t="s">
        <v>1014</v>
      </c>
      <c r="V194" s="92" t="s">
        <v>1055</v>
      </c>
      <c r="W194" s="97"/>
      <c r="X194" s="98"/>
      <c r="Y194" s="97"/>
      <c r="Z194" s="99"/>
      <c r="AA194" s="79"/>
      <c r="AB194" s="79"/>
      <c r="AC194" s="79"/>
      <c r="AD194" s="99"/>
      <c r="AE194" s="79"/>
      <c r="AF194" s="79"/>
      <c r="AG194" s="89"/>
      <c r="AH194" s="75"/>
      <c r="AI194" s="93"/>
      <c r="AJ194" s="79"/>
      <c r="AK194" s="94"/>
      <c r="AL194" s="75"/>
      <c r="AM194" s="75"/>
      <c r="AN194" s="101"/>
      <c r="AO194" s="102"/>
      <c r="AP194" s="76"/>
      <c r="AQ194" s="57" t="s">
        <v>1397</v>
      </c>
      <c r="AR194" s="62" t="s">
        <v>2721</v>
      </c>
      <c r="AS194" s="62" t="s">
        <v>1563</v>
      </c>
      <c r="AT194" s="52" t="s">
        <v>2722</v>
      </c>
      <c r="AU194" s="53"/>
    </row>
    <row r="195" spans="1:47" ht="28.35" customHeight="1" x14ac:dyDescent="0.25">
      <c r="A195" s="46">
        <v>193</v>
      </c>
      <c r="B195" s="66" t="s">
        <v>2723</v>
      </c>
      <c r="C195" s="48" t="s">
        <v>980</v>
      </c>
      <c r="D195" s="71" t="s">
        <v>2556</v>
      </c>
      <c r="E195" s="50" t="s">
        <v>1423</v>
      </c>
      <c r="F195" s="51" t="s">
        <v>2724</v>
      </c>
      <c r="G195" s="68" t="s">
        <v>2725</v>
      </c>
      <c r="H195" s="52" t="s">
        <v>2726</v>
      </c>
      <c r="I195" s="53" t="s">
        <v>1495</v>
      </c>
      <c r="J195" s="69">
        <v>2987000</v>
      </c>
      <c r="K195" s="70">
        <v>29870000</v>
      </c>
      <c r="L195" s="82">
        <v>44951</v>
      </c>
      <c r="M195" s="85">
        <v>45254</v>
      </c>
      <c r="N195" s="68">
        <v>304</v>
      </c>
      <c r="O195" s="57" t="s">
        <v>1496</v>
      </c>
      <c r="P195" s="68">
        <v>15</v>
      </c>
      <c r="Q195" s="58">
        <f t="shared" si="4"/>
        <v>44931</v>
      </c>
      <c r="R195" s="59">
        <f t="shared" si="5"/>
        <v>275710400</v>
      </c>
      <c r="S195" s="68" t="s">
        <v>2727</v>
      </c>
      <c r="T195" s="70">
        <v>29870000</v>
      </c>
      <c r="U195" s="57" t="s">
        <v>28</v>
      </c>
      <c r="V195" s="92" t="s">
        <v>1512</v>
      </c>
      <c r="W195" s="97"/>
      <c r="X195" s="98"/>
      <c r="Y195" s="97"/>
      <c r="Z195" s="99"/>
      <c r="AA195" s="79"/>
      <c r="AB195" s="79"/>
      <c r="AC195" s="79"/>
      <c r="AD195" s="99"/>
      <c r="AE195" s="79"/>
      <c r="AF195" s="79"/>
      <c r="AG195" s="89"/>
      <c r="AH195" s="75"/>
      <c r="AI195" s="93"/>
      <c r="AJ195" s="79"/>
      <c r="AK195" s="94"/>
      <c r="AL195" s="75"/>
      <c r="AM195" s="75"/>
      <c r="AN195" s="101"/>
      <c r="AO195" s="102"/>
      <c r="AP195" s="76"/>
      <c r="AQ195" s="57" t="s">
        <v>1397</v>
      </c>
      <c r="AR195" s="62" t="s">
        <v>2728</v>
      </c>
      <c r="AS195" s="62" t="s">
        <v>2729</v>
      </c>
      <c r="AT195" s="52" t="s">
        <v>2730</v>
      </c>
      <c r="AU195" s="53"/>
    </row>
    <row r="196" spans="1:47" ht="28.35" customHeight="1" x14ac:dyDescent="0.25">
      <c r="A196" s="46">
        <v>194</v>
      </c>
      <c r="B196" s="66" t="s">
        <v>2731</v>
      </c>
      <c r="C196" s="48" t="s">
        <v>980</v>
      </c>
      <c r="D196" s="71" t="s">
        <v>2323</v>
      </c>
      <c r="E196" s="50" t="s">
        <v>1423</v>
      </c>
      <c r="F196" s="51" t="s">
        <v>2732</v>
      </c>
      <c r="G196" s="68" t="s">
        <v>2733</v>
      </c>
      <c r="H196" s="52" t="s">
        <v>2734</v>
      </c>
      <c r="I196" s="53" t="s">
        <v>1495</v>
      </c>
      <c r="J196" s="69">
        <v>2200000</v>
      </c>
      <c r="K196" s="70">
        <v>6600000</v>
      </c>
      <c r="L196" s="82">
        <v>44950</v>
      </c>
      <c r="M196" s="85">
        <v>45253</v>
      </c>
      <c r="N196" s="68">
        <v>304</v>
      </c>
      <c r="O196" s="57" t="s">
        <v>1496</v>
      </c>
      <c r="P196" s="68">
        <v>15</v>
      </c>
      <c r="Q196" s="58">
        <f t="shared" ref="Q196:Q259" si="6">+VLOOKUP(P196,$AX$3:$AZ$16,2,FALSE)</f>
        <v>44931</v>
      </c>
      <c r="R196" s="59">
        <f t="shared" ref="R196:R259" si="7">+VLOOKUP(P196,$AX$3:$AZ$16,3,FALSE)</f>
        <v>275710400</v>
      </c>
      <c r="S196" s="68" t="s">
        <v>2735</v>
      </c>
      <c r="T196" s="70">
        <v>22000000</v>
      </c>
      <c r="U196" s="57" t="s">
        <v>28</v>
      </c>
      <c r="V196" s="92" t="s">
        <v>1512</v>
      </c>
      <c r="W196" s="97"/>
      <c r="X196" s="98"/>
      <c r="Y196" s="97"/>
      <c r="Z196" s="99"/>
      <c r="AA196" s="79"/>
      <c r="AB196" s="79"/>
      <c r="AC196" s="79"/>
      <c r="AD196" s="99"/>
      <c r="AE196" s="79"/>
      <c r="AF196" s="79"/>
      <c r="AG196" s="89"/>
      <c r="AH196" s="75"/>
      <c r="AI196" s="93"/>
      <c r="AJ196" s="79"/>
      <c r="AK196" s="94"/>
      <c r="AL196" s="75"/>
      <c r="AM196" s="75"/>
      <c r="AN196" s="101"/>
      <c r="AO196" s="102"/>
      <c r="AP196" s="76"/>
      <c r="AQ196" s="57" t="s">
        <v>1397</v>
      </c>
      <c r="AR196" s="62" t="s">
        <v>2736</v>
      </c>
      <c r="AS196" s="62" t="s">
        <v>2737</v>
      </c>
      <c r="AT196" s="52" t="s">
        <v>2738</v>
      </c>
      <c r="AU196" s="53" t="s">
        <v>1439</v>
      </c>
    </row>
    <row r="197" spans="1:47" ht="28.35" customHeight="1" x14ac:dyDescent="0.25">
      <c r="A197" s="46">
        <v>195</v>
      </c>
      <c r="B197" s="66" t="s">
        <v>2739</v>
      </c>
      <c r="C197" s="48" t="s">
        <v>980</v>
      </c>
      <c r="D197" s="71" t="s">
        <v>2556</v>
      </c>
      <c r="E197" s="50" t="s">
        <v>1423</v>
      </c>
      <c r="F197" s="51" t="s">
        <v>2740</v>
      </c>
      <c r="G197" s="68" t="s">
        <v>2741</v>
      </c>
      <c r="H197" s="52" t="s">
        <v>1671</v>
      </c>
      <c r="I197" s="53" t="s">
        <v>1528</v>
      </c>
      <c r="J197" s="69">
        <v>2322135</v>
      </c>
      <c r="K197" s="70">
        <v>23221350</v>
      </c>
      <c r="L197" s="82">
        <v>44951</v>
      </c>
      <c r="M197" s="85">
        <v>45254</v>
      </c>
      <c r="N197" s="68">
        <v>304</v>
      </c>
      <c r="O197" s="57" t="s">
        <v>1529</v>
      </c>
      <c r="P197" s="68">
        <v>7</v>
      </c>
      <c r="Q197" s="58">
        <f t="shared" si="6"/>
        <v>44931</v>
      </c>
      <c r="R197" s="59">
        <f t="shared" si="7"/>
        <v>1159135180</v>
      </c>
      <c r="S197" s="68" t="s">
        <v>2742</v>
      </c>
      <c r="T197" s="70">
        <v>23221350</v>
      </c>
      <c r="U197" s="57" t="s">
        <v>1673</v>
      </c>
      <c r="V197" s="92" t="s">
        <v>1055</v>
      </c>
      <c r="W197" s="97"/>
      <c r="X197" s="98"/>
      <c r="Y197" s="97"/>
      <c r="Z197" s="99"/>
      <c r="AA197" s="79"/>
      <c r="AB197" s="79"/>
      <c r="AC197" s="79"/>
      <c r="AD197" s="99"/>
      <c r="AE197" s="79"/>
      <c r="AF197" s="79"/>
      <c r="AG197" s="89"/>
      <c r="AH197" s="75"/>
      <c r="AI197" s="93"/>
      <c r="AJ197" s="79"/>
      <c r="AK197" s="94"/>
      <c r="AL197" s="75"/>
      <c r="AM197" s="75"/>
      <c r="AN197" s="101"/>
      <c r="AO197" s="102"/>
      <c r="AP197" s="76"/>
      <c r="AQ197" s="57" t="s">
        <v>1397</v>
      </c>
      <c r="AR197" s="62" t="s">
        <v>2661</v>
      </c>
      <c r="AS197" s="62" t="s">
        <v>2743</v>
      </c>
      <c r="AT197" s="52" t="s">
        <v>2744</v>
      </c>
      <c r="AU197" s="53"/>
    </row>
    <row r="198" spans="1:47" ht="28.35" customHeight="1" x14ac:dyDescent="0.25">
      <c r="A198" s="46">
        <v>196</v>
      </c>
      <c r="B198" s="66" t="s">
        <v>2745</v>
      </c>
      <c r="C198" s="48" t="s">
        <v>980</v>
      </c>
      <c r="D198" s="71" t="s">
        <v>2556</v>
      </c>
      <c r="E198" s="50" t="s">
        <v>1423</v>
      </c>
      <c r="F198" s="51" t="s">
        <v>2746</v>
      </c>
      <c r="G198" s="68" t="s">
        <v>2747</v>
      </c>
      <c r="H198" s="52" t="s">
        <v>2638</v>
      </c>
      <c r="I198" s="53" t="s">
        <v>1495</v>
      </c>
      <c r="J198" s="69">
        <v>2266000</v>
      </c>
      <c r="K198" s="70">
        <v>22660000</v>
      </c>
      <c r="L198" s="82">
        <v>44951</v>
      </c>
      <c r="M198" s="85">
        <v>45254</v>
      </c>
      <c r="N198" s="68">
        <v>304</v>
      </c>
      <c r="O198" s="57" t="s">
        <v>1496</v>
      </c>
      <c r="P198" s="68">
        <v>12</v>
      </c>
      <c r="Q198" s="58">
        <f t="shared" si="6"/>
        <v>44931</v>
      </c>
      <c r="R198" s="59">
        <f t="shared" si="7"/>
        <v>1505871844</v>
      </c>
      <c r="S198" s="68" t="s">
        <v>2748</v>
      </c>
      <c r="T198" s="70">
        <v>22660000</v>
      </c>
      <c r="U198" s="57" t="s">
        <v>123</v>
      </c>
      <c r="V198" s="92" t="s">
        <v>1055</v>
      </c>
      <c r="W198" s="97"/>
      <c r="X198" s="98"/>
      <c r="Y198" s="97"/>
      <c r="Z198" s="99"/>
      <c r="AA198" s="79"/>
      <c r="AB198" s="79"/>
      <c r="AC198" s="79"/>
      <c r="AD198" s="99"/>
      <c r="AE198" s="79"/>
      <c r="AF198" s="79"/>
      <c r="AG198" s="89"/>
      <c r="AH198" s="75"/>
      <c r="AI198" s="93"/>
      <c r="AJ198" s="79"/>
      <c r="AK198" s="94"/>
      <c r="AL198" s="75"/>
      <c r="AM198" s="75"/>
      <c r="AN198" s="101"/>
      <c r="AO198" s="102"/>
      <c r="AP198" s="76"/>
      <c r="AQ198" s="57" t="s">
        <v>1397</v>
      </c>
      <c r="AR198" s="62" t="s">
        <v>2640</v>
      </c>
      <c r="AS198" s="62" t="s">
        <v>2641</v>
      </c>
      <c r="AT198" s="52" t="s">
        <v>2749</v>
      </c>
      <c r="AU198" s="53"/>
    </row>
    <row r="199" spans="1:47" ht="28.35" customHeight="1" x14ac:dyDescent="0.25">
      <c r="A199" s="46">
        <v>197</v>
      </c>
      <c r="B199" s="66" t="s">
        <v>2750</v>
      </c>
      <c r="C199" s="48" t="s">
        <v>980</v>
      </c>
      <c r="D199" s="71" t="s">
        <v>2556</v>
      </c>
      <c r="E199" s="50" t="s">
        <v>1423</v>
      </c>
      <c r="F199" s="51" t="s">
        <v>2751</v>
      </c>
      <c r="G199" s="68" t="s">
        <v>2752</v>
      </c>
      <c r="H199" s="52" t="s">
        <v>1671</v>
      </c>
      <c r="I199" s="53" t="s">
        <v>1528</v>
      </c>
      <c r="J199" s="69">
        <v>2322135</v>
      </c>
      <c r="K199" s="70">
        <v>23221350</v>
      </c>
      <c r="L199" s="82">
        <v>44951</v>
      </c>
      <c r="M199" s="85">
        <v>45254</v>
      </c>
      <c r="N199" s="68">
        <v>304</v>
      </c>
      <c r="O199" s="57" t="s">
        <v>1529</v>
      </c>
      <c r="P199" s="68">
        <v>7</v>
      </c>
      <c r="Q199" s="58">
        <f t="shared" si="6"/>
        <v>44931</v>
      </c>
      <c r="R199" s="59">
        <f t="shared" si="7"/>
        <v>1159135180</v>
      </c>
      <c r="S199" s="68" t="s">
        <v>2753</v>
      </c>
      <c r="T199" s="70">
        <v>23221350</v>
      </c>
      <c r="U199" s="57" t="s">
        <v>1673</v>
      </c>
      <c r="V199" s="92" t="s">
        <v>1055</v>
      </c>
      <c r="W199" s="97"/>
      <c r="X199" s="98"/>
      <c r="Y199" s="97"/>
      <c r="Z199" s="99"/>
      <c r="AA199" s="79"/>
      <c r="AB199" s="79"/>
      <c r="AC199" s="79"/>
      <c r="AD199" s="99"/>
      <c r="AE199" s="79"/>
      <c r="AF199" s="79"/>
      <c r="AG199" s="89"/>
      <c r="AH199" s="75"/>
      <c r="AI199" s="93"/>
      <c r="AJ199" s="79"/>
      <c r="AK199" s="94"/>
      <c r="AL199" s="75"/>
      <c r="AM199" s="75"/>
      <c r="AN199" s="101"/>
      <c r="AO199" s="102"/>
      <c r="AP199" s="76"/>
      <c r="AQ199" s="57" t="s">
        <v>1397</v>
      </c>
      <c r="AR199" s="62" t="s">
        <v>2661</v>
      </c>
      <c r="AS199" s="62" t="s">
        <v>2743</v>
      </c>
      <c r="AT199" s="52" t="s">
        <v>2754</v>
      </c>
      <c r="AU199" s="53"/>
    </row>
    <row r="200" spans="1:47" ht="28.35" customHeight="1" x14ac:dyDescent="0.25">
      <c r="A200" s="46">
        <v>198</v>
      </c>
      <c r="B200" s="66" t="s">
        <v>2755</v>
      </c>
      <c r="C200" s="48" t="s">
        <v>980</v>
      </c>
      <c r="D200" s="71" t="s">
        <v>2556</v>
      </c>
      <c r="E200" s="50" t="s">
        <v>1423</v>
      </c>
      <c r="F200" s="83" t="s">
        <v>489</v>
      </c>
      <c r="G200" s="68" t="s">
        <v>488</v>
      </c>
      <c r="H200" s="52" t="s">
        <v>1671</v>
      </c>
      <c r="I200" s="53" t="s">
        <v>1528</v>
      </c>
      <c r="J200" s="69">
        <v>2322135</v>
      </c>
      <c r="K200" s="70">
        <v>23221350</v>
      </c>
      <c r="L200" s="82">
        <v>44951</v>
      </c>
      <c r="M200" s="85">
        <v>45254</v>
      </c>
      <c r="N200" s="68">
        <v>304</v>
      </c>
      <c r="O200" s="57" t="s">
        <v>1529</v>
      </c>
      <c r="P200" s="68">
        <v>7</v>
      </c>
      <c r="Q200" s="58">
        <f t="shared" si="6"/>
        <v>44931</v>
      </c>
      <c r="R200" s="59">
        <f t="shared" si="7"/>
        <v>1159135180</v>
      </c>
      <c r="S200" s="68" t="s">
        <v>2756</v>
      </c>
      <c r="T200" s="70">
        <v>23221350</v>
      </c>
      <c r="U200" s="57" t="s">
        <v>1673</v>
      </c>
      <c r="V200" s="92" t="s">
        <v>1055</v>
      </c>
      <c r="W200" s="97"/>
      <c r="X200" s="111"/>
      <c r="Y200" s="97"/>
      <c r="Z200" s="99"/>
      <c r="AA200" s="79"/>
      <c r="AB200" s="79"/>
      <c r="AC200" s="79"/>
      <c r="AD200" s="99"/>
      <c r="AE200" s="79"/>
      <c r="AF200" s="79"/>
      <c r="AG200" s="89"/>
      <c r="AH200" s="75"/>
      <c r="AI200" s="93"/>
      <c r="AJ200" s="79"/>
      <c r="AK200" s="94"/>
      <c r="AL200" s="75"/>
      <c r="AM200" s="75"/>
      <c r="AN200" s="101"/>
      <c r="AO200" s="102"/>
      <c r="AP200" s="76"/>
      <c r="AQ200" s="57" t="s">
        <v>1397</v>
      </c>
      <c r="AR200" s="62" t="s">
        <v>2661</v>
      </c>
      <c r="AS200" s="62" t="s">
        <v>2743</v>
      </c>
      <c r="AT200" s="52" t="s">
        <v>2757</v>
      </c>
      <c r="AU200" s="53"/>
    </row>
    <row r="201" spans="1:47" ht="28.35" customHeight="1" x14ac:dyDescent="0.25">
      <c r="A201" s="46">
        <v>199</v>
      </c>
      <c r="B201" s="66" t="s">
        <v>2758</v>
      </c>
      <c r="C201" s="48" t="s">
        <v>980</v>
      </c>
      <c r="D201" s="71" t="s">
        <v>2556</v>
      </c>
      <c r="E201" s="50" t="s">
        <v>1389</v>
      </c>
      <c r="F201" s="51" t="s">
        <v>2759</v>
      </c>
      <c r="G201" s="68" t="s">
        <v>2760</v>
      </c>
      <c r="H201" s="52" t="s">
        <v>2761</v>
      </c>
      <c r="I201" s="53" t="s">
        <v>1462</v>
      </c>
      <c r="J201" s="69">
        <v>3500000</v>
      </c>
      <c r="K201" s="70">
        <v>14000000</v>
      </c>
      <c r="L201" s="82">
        <v>44951</v>
      </c>
      <c r="M201" s="85">
        <v>45070</v>
      </c>
      <c r="N201" s="68">
        <v>120</v>
      </c>
      <c r="O201" s="51" t="s">
        <v>1463</v>
      </c>
      <c r="P201" s="68">
        <v>2</v>
      </c>
      <c r="Q201" s="58">
        <f t="shared" si="6"/>
        <v>44930</v>
      </c>
      <c r="R201" s="59">
        <f t="shared" si="7"/>
        <v>1739392150</v>
      </c>
      <c r="S201" s="68" t="s">
        <v>2762</v>
      </c>
      <c r="T201" s="70">
        <v>14000000</v>
      </c>
      <c r="U201" s="57" t="s">
        <v>1396</v>
      </c>
      <c r="V201" s="92" t="s">
        <v>1003</v>
      </c>
      <c r="W201" s="97"/>
      <c r="X201" s="98"/>
      <c r="Y201" s="97"/>
      <c r="Z201" s="99"/>
      <c r="AA201" s="79"/>
      <c r="AB201" s="79"/>
      <c r="AC201" s="79"/>
      <c r="AD201" s="99"/>
      <c r="AE201" s="79"/>
      <c r="AF201" s="79"/>
      <c r="AG201" s="89"/>
      <c r="AH201" s="75"/>
      <c r="AI201" s="93"/>
      <c r="AJ201" s="79"/>
      <c r="AK201" s="94"/>
      <c r="AL201" s="75"/>
      <c r="AM201" s="75"/>
      <c r="AN201" s="101"/>
      <c r="AO201" s="102"/>
      <c r="AP201" s="76"/>
      <c r="AQ201" s="57" t="s">
        <v>1397</v>
      </c>
      <c r="AR201" s="62" t="s">
        <v>2763</v>
      </c>
      <c r="AS201" s="62" t="s">
        <v>2764</v>
      </c>
      <c r="AT201" s="52" t="s">
        <v>2765</v>
      </c>
      <c r="AU201" s="53"/>
    </row>
    <row r="202" spans="1:47" ht="28.35" customHeight="1" x14ac:dyDescent="0.25">
      <c r="A202" s="46">
        <v>200</v>
      </c>
      <c r="B202" s="66" t="s">
        <v>2766</v>
      </c>
      <c r="C202" s="48" t="s">
        <v>980</v>
      </c>
      <c r="D202" s="71" t="s">
        <v>2556</v>
      </c>
      <c r="E202" s="50" t="s">
        <v>1423</v>
      </c>
      <c r="F202" s="51" t="s">
        <v>2767</v>
      </c>
      <c r="G202" s="68" t="s">
        <v>2768</v>
      </c>
      <c r="H202" s="52" t="s">
        <v>2638</v>
      </c>
      <c r="I202" s="53" t="s">
        <v>1495</v>
      </c>
      <c r="J202" s="69">
        <v>2266000</v>
      </c>
      <c r="K202" s="70">
        <v>22660000</v>
      </c>
      <c r="L202" s="82">
        <v>44951</v>
      </c>
      <c r="M202" s="85">
        <v>45254</v>
      </c>
      <c r="N202" s="68">
        <v>304</v>
      </c>
      <c r="O202" s="57" t="s">
        <v>1496</v>
      </c>
      <c r="P202" s="68">
        <v>12</v>
      </c>
      <c r="Q202" s="58">
        <f t="shared" si="6"/>
        <v>44931</v>
      </c>
      <c r="R202" s="59">
        <f t="shared" si="7"/>
        <v>1505871844</v>
      </c>
      <c r="S202" s="68" t="s">
        <v>2769</v>
      </c>
      <c r="T202" s="70">
        <v>22660000</v>
      </c>
      <c r="U202" s="57" t="s">
        <v>123</v>
      </c>
      <c r="V202" s="92" t="s">
        <v>1055</v>
      </c>
      <c r="W202" s="97"/>
      <c r="X202" s="98"/>
      <c r="Y202" s="97"/>
      <c r="Z202" s="99"/>
      <c r="AA202" s="79"/>
      <c r="AB202" s="79"/>
      <c r="AC202" s="79"/>
      <c r="AD202" s="99"/>
      <c r="AE202" s="79"/>
      <c r="AF202" s="79"/>
      <c r="AG202" s="89"/>
      <c r="AH202" s="75"/>
      <c r="AI202" s="93"/>
      <c r="AJ202" s="79"/>
      <c r="AK202" s="94"/>
      <c r="AL202" s="75"/>
      <c r="AM202" s="75"/>
      <c r="AN202" s="101"/>
      <c r="AO202" s="102"/>
      <c r="AP202" s="76"/>
      <c r="AQ202" s="57" t="s">
        <v>1397</v>
      </c>
      <c r="AR202" s="62" t="s">
        <v>2640</v>
      </c>
      <c r="AS202" s="62" t="s">
        <v>2641</v>
      </c>
      <c r="AT202" s="52" t="s">
        <v>2770</v>
      </c>
      <c r="AU202" s="53"/>
    </row>
    <row r="203" spans="1:47" ht="28.35" customHeight="1" x14ac:dyDescent="0.25">
      <c r="A203" s="113">
        <v>201</v>
      </c>
      <c r="B203" s="66" t="s">
        <v>2771</v>
      </c>
      <c r="C203" s="48" t="s">
        <v>980</v>
      </c>
      <c r="D203" s="71" t="s">
        <v>2556</v>
      </c>
      <c r="E203" s="50" t="s">
        <v>1423</v>
      </c>
      <c r="F203" s="83" t="s">
        <v>2772</v>
      </c>
      <c r="G203" s="68" t="s">
        <v>2773</v>
      </c>
      <c r="H203" s="52" t="s">
        <v>2031</v>
      </c>
      <c r="I203" s="53" t="s">
        <v>17</v>
      </c>
      <c r="J203" s="69">
        <v>1854000</v>
      </c>
      <c r="K203" s="70">
        <v>20394000</v>
      </c>
      <c r="L203" s="82">
        <v>44951</v>
      </c>
      <c r="M203" s="85">
        <v>45284</v>
      </c>
      <c r="N203" s="68">
        <v>334</v>
      </c>
      <c r="O203" s="57" t="s">
        <v>1511</v>
      </c>
      <c r="P203" s="68">
        <v>11</v>
      </c>
      <c r="Q203" s="58">
        <f t="shared" si="6"/>
        <v>44931</v>
      </c>
      <c r="R203" s="59">
        <f t="shared" si="7"/>
        <v>1275410620</v>
      </c>
      <c r="S203" s="68" t="s">
        <v>2774</v>
      </c>
      <c r="T203" s="70">
        <v>20394000</v>
      </c>
      <c r="U203" s="57" t="s">
        <v>1014</v>
      </c>
      <c r="V203" s="92" t="s">
        <v>1512</v>
      </c>
      <c r="W203" s="97"/>
      <c r="X203" s="111"/>
      <c r="Y203" s="97"/>
      <c r="Z203" s="99"/>
      <c r="AA203" s="79"/>
      <c r="AB203" s="79"/>
      <c r="AC203" s="79"/>
      <c r="AD203" s="99"/>
      <c r="AE203" s="79"/>
      <c r="AF203" s="79"/>
      <c r="AG203" s="89"/>
      <c r="AH203" s="75"/>
      <c r="AI203" s="93"/>
      <c r="AJ203" s="79"/>
      <c r="AK203" s="94"/>
      <c r="AL203" s="75"/>
      <c r="AM203" s="75"/>
      <c r="AN203" s="101"/>
      <c r="AO203" s="102"/>
      <c r="AP203" s="76"/>
      <c r="AQ203" s="57" t="s">
        <v>1397</v>
      </c>
      <c r="AR203" s="62" t="s">
        <v>2033</v>
      </c>
      <c r="AS203" s="62" t="s">
        <v>2034</v>
      </c>
      <c r="AT203" s="52" t="s">
        <v>2775</v>
      </c>
      <c r="AU203" s="53"/>
    </row>
    <row r="204" spans="1:47" ht="28.35" customHeight="1" x14ac:dyDescent="0.25">
      <c r="A204" s="46">
        <v>202</v>
      </c>
      <c r="B204" s="66" t="s">
        <v>2776</v>
      </c>
      <c r="C204" s="48" t="s">
        <v>980</v>
      </c>
      <c r="D204" s="71" t="s">
        <v>2556</v>
      </c>
      <c r="E204" s="50" t="s">
        <v>1423</v>
      </c>
      <c r="F204" s="51" t="s">
        <v>2777</v>
      </c>
      <c r="G204" s="68" t="s">
        <v>2778</v>
      </c>
      <c r="H204" s="52" t="s">
        <v>2638</v>
      </c>
      <c r="I204" s="53" t="s">
        <v>1495</v>
      </c>
      <c r="J204" s="69">
        <v>2266000</v>
      </c>
      <c r="K204" s="70">
        <v>22660000</v>
      </c>
      <c r="L204" s="82">
        <v>44951</v>
      </c>
      <c r="M204" s="85">
        <v>45254</v>
      </c>
      <c r="N204" s="68">
        <v>304</v>
      </c>
      <c r="O204" s="57" t="s">
        <v>1496</v>
      </c>
      <c r="P204" s="68">
        <v>12</v>
      </c>
      <c r="Q204" s="58">
        <f t="shared" si="6"/>
        <v>44931</v>
      </c>
      <c r="R204" s="59">
        <f t="shared" si="7"/>
        <v>1505871844</v>
      </c>
      <c r="S204" s="68" t="s">
        <v>2779</v>
      </c>
      <c r="T204" s="70">
        <v>22660000</v>
      </c>
      <c r="U204" s="57" t="s">
        <v>123</v>
      </c>
      <c r="V204" s="92" t="s">
        <v>1055</v>
      </c>
      <c r="W204" s="97"/>
      <c r="X204" s="98"/>
      <c r="Y204" s="97"/>
      <c r="Z204" s="99"/>
      <c r="AA204" s="79"/>
      <c r="AB204" s="79"/>
      <c r="AC204" s="79"/>
      <c r="AD204" s="99"/>
      <c r="AE204" s="79"/>
      <c r="AF204" s="79"/>
      <c r="AG204" s="89"/>
      <c r="AH204" s="79"/>
      <c r="AI204" s="93"/>
      <c r="AJ204" s="79"/>
      <c r="AK204" s="94"/>
      <c r="AL204" s="75"/>
      <c r="AM204" s="75"/>
      <c r="AN204" s="101"/>
      <c r="AO204" s="102"/>
      <c r="AP204" s="76"/>
      <c r="AQ204" s="57" t="s">
        <v>1397</v>
      </c>
      <c r="AR204" s="62" t="s">
        <v>2640</v>
      </c>
      <c r="AS204" s="62" t="s">
        <v>2641</v>
      </c>
      <c r="AT204" s="52" t="s">
        <v>2780</v>
      </c>
      <c r="AU204" s="53"/>
    </row>
    <row r="205" spans="1:47" ht="28.35" customHeight="1" x14ac:dyDescent="0.25">
      <c r="A205" s="46">
        <v>203</v>
      </c>
      <c r="B205" s="66" t="s">
        <v>2781</v>
      </c>
      <c r="C205" s="48" t="s">
        <v>980</v>
      </c>
      <c r="D205" s="71" t="s">
        <v>2556</v>
      </c>
      <c r="E205" s="50" t="s">
        <v>1423</v>
      </c>
      <c r="F205" s="51" t="s">
        <v>2782</v>
      </c>
      <c r="G205" s="68" t="s">
        <v>2783</v>
      </c>
      <c r="H205" s="52" t="s">
        <v>2571</v>
      </c>
      <c r="I205" s="53" t="s">
        <v>1495</v>
      </c>
      <c r="J205" s="69">
        <v>1891080</v>
      </c>
      <c r="K205" s="70">
        <v>18910800</v>
      </c>
      <c r="L205" s="82">
        <v>44951</v>
      </c>
      <c r="M205" s="85">
        <v>45254</v>
      </c>
      <c r="N205" s="68">
        <v>304</v>
      </c>
      <c r="O205" s="57" t="s">
        <v>1496</v>
      </c>
      <c r="P205" s="68">
        <v>12</v>
      </c>
      <c r="Q205" s="58">
        <f t="shared" si="6"/>
        <v>44931</v>
      </c>
      <c r="R205" s="59">
        <f t="shared" si="7"/>
        <v>1505871844</v>
      </c>
      <c r="S205" s="68" t="s">
        <v>2784</v>
      </c>
      <c r="T205" s="70">
        <v>18910800</v>
      </c>
      <c r="U205" s="57" t="s">
        <v>123</v>
      </c>
      <c r="V205" s="92" t="s">
        <v>1055</v>
      </c>
      <c r="W205" s="79"/>
      <c r="X205" s="79"/>
      <c r="Y205" s="79"/>
      <c r="Z205" s="79"/>
      <c r="AA205" s="79"/>
      <c r="AB205" s="79"/>
      <c r="AC205" s="79"/>
      <c r="AD205" s="60"/>
      <c r="AE205" s="79"/>
      <c r="AF205" s="79"/>
      <c r="AG205" s="89"/>
      <c r="AH205" s="79"/>
      <c r="AI205" s="93"/>
      <c r="AJ205" s="79"/>
      <c r="AK205" s="94"/>
      <c r="AL205" s="75"/>
      <c r="AM205" s="75"/>
      <c r="AN205" s="101"/>
      <c r="AO205" s="102"/>
      <c r="AP205" s="76"/>
      <c r="AQ205" s="57" t="s">
        <v>1397</v>
      </c>
      <c r="AR205" s="62" t="s">
        <v>2632</v>
      </c>
      <c r="AS205" s="62" t="s">
        <v>2633</v>
      </c>
      <c r="AT205" s="52" t="s">
        <v>2785</v>
      </c>
      <c r="AU205" s="53"/>
    </row>
    <row r="206" spans="1:47" ht="28.35" customHeight="1" x14ac:dyDescent="0.25">
      <c r="A206" s="46">
        <v>204</v>
      </c>
      <c r="B206" s="66" t="s">
        <v>2786</v>
      </c>
      <c r="C206" s="48" t="s">
        <v>980</v>
      </c>
      <c r="D206" s="71" t="s">
        <v>2556</v>
      </c>
      <c r="E206" s="50" t="s">
        <v>1423</v>
      </c>
      <c r="F206" s="51" t="s">
        <v>2787</v>
      </c>
      <c r="G206" s="68" t="s">
        <v>2788</v>
      </c>
      <c r="H206" s="52" t="s">
        <v>2789</v>
      </c>
      <c r="I206" s="53" t="s">
        <v>1528</v>
      </c>
      <c r="J206" s="69">
        <v>2322135</v>
      </c>
      <c r="K206" s="70">
        <v>23221350</v>
      </c>
      <c r="L206" s="82">
        <v>44951</v>
      </c>
      <c r="M206" s="85">
        <v>45254</v>
      </c>
      <c r="N206" s="68">
        <v>304</v>
      </c>
      <c r="O206" s="57" t="s">
        <v>1529</v>
      </c>
      <c r="P206" s="68">
        <v>8</v>
      </c>
      <c r="Q206" s="58">
        <f t="shared" si="6"/>
        <v>44931</v>
      </c>
      <c r="R206" s="59">
        <f t="shared" si="7"/>
        <v>550087980</v>
      </c>
      <c r="S206" s="68" t="s">
        <v>2790</v>
      </c>
      <c r="T206" s="70">
        <v>23221350</v>
      </c>
      <c r="U206" s="57" t="s">
        <v>1673</v>
      </c>
      <c r="V206" s="92" t="s">
        <v>1512</v>
      </c>
      <c r="W206" s="97"/>
      <c r="X206" s="98"/>
      <c r="Y206" s="97"/>
      <c r="Z206" s="99"/>
      <c r="AA206" s="79"/>
      <c r="AB206" s="79"/>
      <c r="AC206" s="79"/>
      <c r="AD206" s="99"/>
      <c r="AE206" s="79"/>
      <c r="AF206" s="79"/>
      <c r="AG206" s="89"/>
      <c r="AH206" s="75"/>
      <c r="AI206" s="93"/>
      <c r="AJ206" s="79"/>
      <c r="AK206" s="94"/>
      <c r="AL206" s="75"/>
      <c r="AM206" s="75"/>
      <c r="AN206" s="101"/>
      <c r="AO206" s="102"/>
      <c r="AP206" s="76"/>
      <c r="AQ206" s="57" t="s">
        <v>1397</v>
      </c>
      <c r="AR206" s="62" t="s">
        <v>2661</v>
      </c>
      <c r="AS206" s="62" t="s">
        <v>2791</v>
      </c>
      <c r="AT206" s="52" t="s">
        <v>2792</v>
      </c>
      <c r="AU206" s="53"/>
    </row>
    <row r="207" spans="1:47" ht="28.35" customHeight="1" x14ac:dyDescent="0.25">
      <c r="A207" s="46">
        <v>205</v>
      </c>
      <c r="B207" s="66" t="s">
        <v>2793</v>
      </c>
      <c r="C207" s="48" t="s">
        <v>980</v>
      </c>
      <c r="D207" s="71" t="s">
        <v>2556</v>
      </c>
      <c r="E207" s="50" t="s">
        <v>1389</v>
      </c>
      <c r="F207" s="51" t="s">
        <v>2794</v>
      </c>
      <c r="G207" s="68" t="s">
        <v>2795</v>
      </c>
      <c r="H207" s="52" t="s">
        <v>2796</v>
      </c>
      <c r="I207" s="53" t="s">
        <v>2215</v>
      </c>
      <c r="J207" s="69">
        <v>3605000</v>
      </c>
      <c r="K207" s="70">
        <v>14420000</v>
      </c>
      <c r="L207" s="82">
        <v>44951</v>
      </c>
      <c r="M207" s="85">
        <v>45070</v>
      </c>
      <c r="N207" s="68">
        <v>120</v>
      </c>
      <c r="O207" s="57" t="s">
        <v>2216</v>
      </c>
      <c r="P207" s="68">
        <v>2</v>
      </c>
      <c r="Q207" s="58">
        <f t="shared" si="6"/>
        <v>44930</v>
      </c>
      <c r="R207" s="59">
        <f t="shared" si="7"/>
        <v>1739392150</v>
      </c>
      <c r="S207" s="68" t="s">
        <v>2797</v>
      </c>
      <c r="T207" s="70">
        <v>14420000</v>
      </c>
      <c r="U207" s="57" t="s">
        <v>1396</v>
      </c>
      <c r="V207" s="92" t="s">
        <v>1003</v>
      </c>
      <c r="W207" s="97"/>
      <c r="X207" s="111"/>
      <c r="Y207" s="97"/>
      <c r="Z207" s="99"/>
      <c r="AA207" s="79"/>
      <c r="AB207" s="79"/>
      <c r="AC207" s="79"/>
      <c r="AD207" s="99"/>
      <c r="AE207" s="79"/>
      <c r="AF207" s="79"/>
      <c r="AG207" s="89"/>
      <c r="AH207" s="75"/>
      <c r="AI207" s="93"/>
      <c r="AJ207" s="79"/>
      <c r="AK207" s="94"/>
      <c r="AL207" s="75"/>
      <c r="AM207" s="75"/>
      <c r="AN207" s="101"/>
      <c r="AO207" s="102"/>
      <c r="AP207" s="76"/>
      <c r="AQ207" s="57" t="s">
        <v>1397</v>
      </c>
      <c r="AR207" s="62" t="s">
        <v>2798</v>
      </c>
      <c r="AS207" s="62" t="s">
        <v>2799</v>
      </c>
      <c r="AT207" s="52" t="s">
        <v>2800</v>
      </c>
      <c r="AU207" s="53"/>
    </row>
    <row r="208" spans="1:47" ht="28.35" customHeight="1" x14ac:dyDescent="0.25">
      <c r="A208" s="46">
        <v>206</v>
      </c>
      <c r="B208" s="66" t="s">
        <v>2801</v>
      </c>
      <c r="C208" s="48" t="s">
        <v>980</v>
      </c>
      <c r="D208" s="71" t="s">
        <v>2556</v>
      </c>
      <c r="E208" s="50" t="s">
        <v>1423</v>
      </c>
      <c r="F208" s="51" t="s">
        <v>307</v>
      </c>
      <c r="G208" s="68" t="s">
        <v>2802</v>
      </c>
      <c r="H208" s="52" t="s">
        <v>2803</v>
      </c>
      <c r="I208" s="53" t="s">
        <v>1528</v>
      </c>
      <c r="J208" s="69">
        <v>2836620</v>
      </c>
      <c r="K208" s="70">
        <v>28366200</v>
      </c>
      <c r="L208" s="82">
        <v>44951</v>
      </c>
      <c r="M208" s="85">
        <v>45254</v>
      </c>
      <c r="N208" s="68">
        <v>304</v>
      </c>
      <c r="O208" s="57" t="s">
        <v>1529</v>
      </c>
      <c r="P208" s="68">
        <v>6</v>
      </c>
      <c r="Q208" s="58">
        <f t="shared" si="6"/>
        <v>44931</v>
      </c>
      <c r="R208" s="59">
        <f t="shared" si="7"/>
        <v>168462900</v>
      </c>
      <c r="S208" s="68" t="s">
        <v>2804</v>
      </c>
      <c r="T208" s="70">
        <v>28366200</v>
      </c>
      <c r="U208" s="57" t="s">
        <v>1570</v>
      </c>
      <c r="V208" s="92" t="s">
        <v>1055</v>
      </c>
      <c r="W208" s="97"/>
      <c r="X208" s="98"/>
      <c r="Y208" s="97"/>
      <c r="Z208" s="99"/>
      <c r="AA208" s="79"/>
      <c r="AB208" s="79"/>
      <c r="AC208" s="79"/>
      <c r="AD208" s="99"/>
      <c r="AE208" s="79"/>
      <c r="AF208" s="79"/>
      <c r="AG208" s="89"/>
      <c r="AH208" s="79"/>
      <c r="AI208" s="93"/>
      <c r="AJ208" s="79"/>
      <c r="AK208" s="94"/>
      <c r="AL208" s="75"/>
      <c r="AM208" s="75"/>
      <c r="AN208" s="101"/>
      <c r="AO208" s="102"/>
      <c r="AP208" s="76"/>
      <c r="AQ208" s="57" t="s">
        <v>1397</v>
      </c>
      <c r="AR208" s="62" t="s">
        <v>2805</v>
      </c>
      <c r="AS208" s="62" t="s">
        <v>2806</v>
      </c>
      <c r="AT208" s="52" t="s">
        <v>2807</v>
      </c>
      <c r="AU208" s="53"/>
    </row>
    <row r="209" spans="1:47" ht="28.35" customHeight="1" x14ac:dyDescent="0.25">
      <c r="A209" s="46">
        <v>207</v>
      </c>
      <c r="B209" s="66" t="s">
        <v>2808</v>
      </c>
      <c r="C209" s="48" t="s">
        <v>980</v>
      </c>
      <c r="D209" s="71" t="s">
        <v>2556</v>
      </c>
      <c r="E209" s="50" t="s">
        <v>1423</v>
      </c>
      <c r="F209" s="51" t="s">
        <v>2809</v>
      </c>
      <c r="G209" s="68" t="s">
        <v>2810</v>
      </c>
      <c r="H209" s="52" t="s">
        <v>2031</v>
      </c>
      <c r="I209" s="53" t="s">
        <v>17</v>
      </c>
      <c r="J209" s="69">
        <v>1854000</v>
      </c>
      <c r="K209" s="70">
        <v>20394000</v>
      </c>
      <c r="L209" s="82">
        <v>44951</v>
      </c>
      <c r="M209" s="85">
        <v>45284</v>
      </c>
      <c r="N209" s="68">
        <v>334</v>
      </c>
      <c r="O209" s="57" t="s">
        <v>1511</v>
      </c>
      <c r="P209" s="68">
        <v>11</v>
      </c>
      <c r="Q209" s="58">
        <f t="shared" si="6"/>
        <v>44931</v>
      </c>
      <c r="R209" s="59">
        <f t="shared" si="7"/>
        <v>1275410620</v>
      </c>
      <c r="S209" s="68" t="s">
        <v>2811</v>
      </c>
      <c r="T209" s="70">
        <v>20394000</v>
      </c>
      <c r="U209" s="57" t="s">
        <v>1014</v>
      </c>
      <c r="V209" s="92" t="s">
        <v>1512</v>
      </c>
      <c r="W209" s="97"/>
      <c r="X209" s="98"/>
      <c r="Y209" s="97"/>
      <c r="Z209" s="99"/>
      <c r="AA209" s="79"/>
      <c r="AB209" s="79"/>
      <c r="AC209" s="79"/>
      <c r="AD209" s="99"/>
      <c r="AE209" s="79"/>
      <c r="AF209" s="79"/>
      <c r="AG209" s="89"/>
      <c r="AH209" s="79"/>
      <c r="AI209" s="93"/>
      <c r="AJ209" s="79"/>
      <c r="AK209" s="94"/>
      <c r="AL209" s="75"/>
      <c r="AM209" s="75"/>
      <c r="AN209" s="101"/>
      <c r="AO209" s="102"/>
      <c r="AP209" s="76"/>
      <c r="AQ209" s="57" t="s">
        <v>1397</v>
      </c>
      <c r="AR209" s="62" t="s">
        <v>2033</v>
      </c>
      <c r="AS209" s="62" t="s">
        <v>2034</v>
      </c>
      <c r="AT209" s="52" t="s">
        <v>2812</v>
      </c>
      <c r="AU209" s="53"/>
    </row>
    <row r="210" spans="1:47" ht="28.35" customHeight="1" x14ac:dyDescent="0.25">
      <c r="A210" s="46">
        <v>208</v>
      </c>
      <c r="B210" s="66" t="s">
        <v>2813</v>
      </c>
      <c r="C210" s="48" t="s">
        <v>980</v>
      </c>
      <c r="D210" s="71" t="s">
        <v>2556</v>
      </c>
      <c r="E210" s="50" t="s">
        <v>1423</v>
      </c>
      <c r="F210" s="51" t="s">
        <v>2814</v>
      </c>
      <c r="G210" s="68" t="s">
        <v>2815</v>
      </c>
      <c r="H210" s="52" t="s">
        <v>2031</v>
      </c>
      <c r="I210" s="53" t="s">
        <v>17</v>
      </c>
      <c r="J210" s="69">
        <v>1854000</v>
      </c>
      <c r="K210" s="70">
        <v>20394000</v>
      </c>
      <c r="L210" s="82">
        <v>44951</v>
      </c>
      <c r="M210" s="85">
        <v>45284</v>
      </c>
      <c r="N210" s="68">
        <v>334</v>
      </c>
      <c r="O210" s="57" t="s">
        <v>1511</v>
      </c>
      <c r="P210" s="68">
        <v>11</v>
      </c>
      <c r="Q210" s="58">
        <f t="shared" si="6"/>
        <v>44931</v>
      </c>
      <c r="R210" s="59">
        <f t="shared" si="7"/>
        <v>1275410620</v>
      </c>
      <c r="S210" s="68" t="s">
        <v>2816</v>
      </c>
      <c r="T210" s="70">
        <v>20394000</v>
      </c>
      <c r="U210" s="57" t="s">
        <v>1014</v>
      </c>
      <c r="V210" s="92" t="s">
        <v>1512</v>
      </c>
      <c r="W210" s="97"/>
      <c r="X210" s="79"/>
      <c r="Y210" s="79"/>
      <c r="Z210" s="99"/>
      <c r="AA210" s="79"/>
      <c r="AB210" s="79"/>
      <c r="AC210" s="79"/>
      <c r="AD210" s="99"/>
      <c r="AE210" s="79"/>
      <c r="AF210" s="79"/>
      <c r="AG210" s="89"/>
      <c r="AH210" s="79"/>
      <c r="AI210" s="93"/>
      <c r="AJ210" s="79"/>
      <c r="AK210" s="94"/>
      <c r="AL210" s="75"/>
      <c r="AM210" s="75"/>
      <c r="AN210" s="101"/>
      <c r="AO210" s="102"/>
      <c r="AP210" s="76"/>
      <c r="AQ210" s="57" t="s">
        <v>1397</v>
      </c>
      <c r="AR210" s="62" t="s">
        <v>2033</v>
      </c>
      <c r="AS210" s="62" t="s">
        <v>2034</v>
      </c>
      <c r="AT210" s="52" t="s">
        <v>2817</v>
      </c>
      <c r="AU210" s="53"/>
    </row>
    <row r="211" spans="1:47" ht="28.35" customHeight="1" x14ac:dyDescent="0.25">
      <c r="A211" s="46">
        <v>209</v>
      </c>
      <c r="B211" s="66" t="s">
        <v>2818</v>
      </c>
      <c r="C211" s="48" t="s">
        <v>980</v>
      </c>
      <c r="D211" s="71" t="s">
        <v>2556</v>
      </c>
      <c r="E211" s="50" t="s">
        <v>1423</v>
      </c>
      <c r="F211" s="51" t="s">
        <v>2819</v>
      </c>
      <c r="G211" s="68" t="s">
        <v>2820</v>
      </c>
      <c r="H211" s="52" t="s">
        <v>2031</v>
      </c>
      <c r="I211" s="53" t="s">
        <v>17</v>
      </c>
      <c r="J211" s="69">
        <v>1854000</v>
      </c>
      <c r="K211" s="70">
        <v>20394000</v>
      </c>
      <c r="L211" s="82">
        <v>44951</v>
      </c>
      <c r="M211" s="85">
        <v>45284</v>
      </c>
      <c r="N211" s="68">
        <v>334</v>
      </c>
      <c r="O211" s="57" t="s">
        <v>1511</v>
      </c>
      <c r="P211" s="68">
        <v>11</v>
      </c>
      <c r="Q211" s="58">
        <f t="shared" si="6"/>
        <v>44931</v>
      </c>
      <c r="R211" s="59">
        <f t="shared" si="7"/>
        <v>1275410620</v>
      </c>
      <c r="S211" s="68" t="s">
        <v>2821</v>
      </c>
      <c r="T211" s="70">
        <v>20394000</v>
      </c>
      <c r="U211" s="57" t="s">
        <v>1014</v>
      </c>
      <c r="V211" s="92" t="s">
        <v>1512</v>
      </c>
      <c r="W211" s="97"/>
      <c r="X211" s="98"/>
      <c r="Y211" s="97"/>
      <c r="Z211" s="99"/>
      <c r="AA211" s="79"/>
      <c r="AB211" s="79"/>
      <c r="AC211" s="79"/>
      <c r="AD211" s="99"/>
      <c r="AE211" s="79"/>
      <c r="AF211" s="79"/>
      <c r="AG211" s="89"/>
      <c r="AH211" s="79"/>
      <c r="AI211" s="93"/>
      <c r="AJ211" s="79"/>
      <c r="AK211" s="94"/>
      <c r="AL211" s="75"/>
      <c r="AM211" s="75"/>
      <c r="AN211" s="101"/>
      <c r="AO211" s="102"/>
      <c r="AP211" s="76"/>
      <c r="AQ211" s="57" t="s">
        <v>1397</v>
      </c>
      <c r="AR211" s="62" t="s">
        <v>2033</v>
      </c>
      <c r="AS211" s="62" t="s">
        <v>2034</v>
      </c>
      <c r="AT211" s="52" t="s">
        <v>2822</v>
      </c>
      <c r="AU211" s="53"/>
    </row>
    <row r="212" spans="1:47" ht="28.35" customHeight="1" x14ac:dyDescent="0.25">
      <c r="A212" s="46">
        <v>210</v>
      </c>
      <c r="B212" s="66" t="s">
        <v>2823</v>
      </c>
      <c r="C212" s="48" t="s">
        <v>980</v>
      </c>
      <c r="D212" s="71" t="s">
        <v>2556</v>
      </c>
      <c r="E212" s="50" t="s">
        <v>1423</v>
      </c>
      <c r="F212" s="51" t="s">
        <v>2824</v>
      </c>
      <c r="G212" s="68" t="s">
        <v>2825</v>
      </c>
      <c r="H212" s="52" t="s">
        <v>1852</v>
      </c>
      <c r="I212" s="53" t="s">
        <v>17</v>
      </c>
      <c r="J212" s="69">
        <v>2626454.5454545454</v>
      </c>
      <c r="K212" s="70">
        <v>28891000</v>
      </c>
      <c r="L212" s="82">
        <v>44951</v>
      </c>
      <c r="M212" s="85">
        <v>45284</v>
      </c>
      <c r="N212" s="68">
        <v>334</v>
      </c>
      <c r="O212" s="57" t="s">
        <v>1511</v>
      </c>
      <c r="P212" s="68">
        <v>11</v>
      </c>
      <c r="Q212" s="58">
        <f t="shared" si="6"/>
        <v>44931</v>
      </c>
      <c r="R212" s="59">
        <f t="shared" si="7"/>
        <v>1275410620</v>
      </c>
      <c r="S212" s="68" t="s">
        <v>2826</v>
      </c>
      <c r="T212" s="70">
        <v>28891000</v>
      </c>
      <c r="U212" s="57" t="s">
        <v>1014</v>
      </c>
      <c r="V212" s="92" t="s">
        <v>1512</v>
      </c>
      <c r="W212" s="97"/>
      <c r="X212" s="98"/>
      <c r="Y212" s="97"/>
      <c r="Z212" s="99"/>
      <c r="AA212" s="79"/>
      <c r="AB212" s="79"/>
      <c r="AC212" s="79"/>
      <c r="AD212" s="99"/>
      <c r="AE212" s="79"/>
      <c r="AF212" s="79"/>
      <c r="AG212" s="89"/>
      <c r="AH212" s="79"/>
      <c r="AI212" s="93"/>
      <c r="AJ212" s="79"/>
      <c r="AK212" s="94"/>
      <c r="AL212" s="75"/>
      <c r="AM212" s="75"/>
      <c r="AN212" s="101"/>
      <c r="AO212" s="102"/>
      <c r="AP212" s="76"/>
      <c r="AQ212" s="57" t="s">
        <v>1397</v>
      </c>
      <c r="AR212" s="62" t="s">
        <v>1830</v>
      </c>
      <c r="AS212" s="62" t="s">
        <v>2827</v>
      </c>
      <c r="AT212" s="52" t="s">
        <v>2828</v>
      </c>
      <c r="AU212" s="53"/>
    </row>
    <row r="213" spans="1:47" ht="28.35" customHeight="1" x14ac:dyDescent="0.25">
      <c r="A213" s="46">
        <v>211</v>
      </c>
      <c r="B213" s="66" t="s">
        <v>2829</v>
      </c>
      <c r="C213" s="48" t="s">
        <v>980</v>
      </c>
      <c r="D213" s="71" t="s">
        <v>2556</v>
      </c>
      <c r="E213" s="50" t="s">
        <v>1423</v>
      </c>
      <c r="F213" s="51" t="s">
        <v>459</v>
      </c>
      <c r="G213" s="68" t="s">
        <v>458</v>
      </c>
      <c r="H213" s="52" t="s">
        <v>2830</v>
      </c>
      <c r="I213" s="53" t="s">
        <v>1495</v>
      </c>
      <c r="J213" s="69">
        <v>2101200</v>
      </c>
      <c r="K213" s="70">
        <v>21012000</v>
      </c>
      <c r="L213" s="82">
        <v>44951</v>
      </c>
      <c r="M213" s="85">
        <v>45254</v>
      </c>
      <c r="N213" s="68">
        <v>304</v>
      </c>
      <c r="O213" s="57" t="s">
        <v>1496</v>
      </c>
      <c r="P213" s="68">
        <v>14</v>
      </c>
      <c r="Q213" s="58">
        <f t="shared" si="6"/>
        <v>44931</v>
      </c>
      <c r="R213" s="59">
        <f t="shared" si="7"/>
        <v>630727269</v>
      </c>
      <c r="S213" s="68" t="s">
        <v>2831</v>
      </c>
      <c r="T213" s="70">
        <v>21012000</v>
      </c>
      <c r="U213" s="57" t="s">
        <v>28</v>
      </c>
      <c r="V213" s="92" t="s">
        <v>1055</v>
      </c>
      <c r="W213" s="97"/>
      <c r="X213" s="98"/>
      <c r="Y213" s="97"/>
      <c r="Z213" s="99"/>
      <c r="AA213" s="79"/>
      <c r="AB213" s="79"/>
      <c r="AC213" s="79"/>
      <c r="AD213" s="99"/>
      <c r="AE213" s="79"/>
      <c r="AF213" s="79"/>
      <c r="AG213" s="89"/>
      <c r="AH213" s="75"/>
      <c r="AI213" s="93"/>
      <c r="AJ213" s="79"/>
      <c r="AK213" s="94"/>
      <c r="AL213" s="75"/>
      <c r="AM213" s="75"/>
      <c r="AN213" s="101"/>
      <c r="AO213" s="102"/>
      <c r="AP213" s="76"/>
      <c r="AQ213" s="57" t="s">
        <v>1397</v>
      </c>
      <c r="AR213" s="62" t="s">
        <v>2832</v>
      </c>
      <c r="AS213" s="62" t="s">
        <v>2833</v>
      </c>
      <c r="AT213" s="52" t="s">
        <v>2834</v>
      </c>
      <c r="AU213" s="53"/>
    </row>
    <row r="214" spans="1:47" ht="28.35" customHeight="1" x14ac:dyDescent="0.25">
      <c r="A214" s="46">
        <v>212</v>
      </c>
      <c r="B214" s="66" t="s">
        <v>2835</v>
      </c>
      <c r="C214" s="48" t="s">
        <v>980</v>
      </c>
      <c r="D214" s="71" t="s">
        <v>2556</v>
      </c>
      <c r="E214" s="50" t="s">
        <v>1423</v>
      </c>
      <c r="F214" s="51" t="s">
        <v>717</v>
      </c>
      <c r="G214" s="68" t="s">
        <v>716</v>
      </c>
      <c r="H214" s="52" t="s">
        <v>2830</v>
      </c>
      <c r="I214" s="53" t="s">
        <v>1495</v>
      </c>
      <c r="J214" s="69">
        <v>2101200</v>
      </c>
      <c r="K214" s="70">
        <v>21012000</v>
      </c>
      <c r="L214" s="82">
        <v>44951</v>
      </c>
      <c r="M214" s="85">
        <v>45254</v>
      </c>
      <c r="N214" s="68">
        <v>304</v>
      </c>
      <c r="O214" s="57" t="s">
        <v>1496</v>
      </c>
      <c r="P214" s="68">
        <v>15</v>
      </c>
      <c r="Q214" s="58">
        <f t="shared" si="6"/>
        <v>44931</v>
      </c>
      <c r="R214" s="59">
        <f t="shared" si="7"/>
        <v>275710400</v>
      </c>
      <c r="S214" s="68" t="s">
        <v>2836</v>
      </c>
      <c r="T214" s="70">
        <v>21012000</v>
      </c>
      <c r="U214" s="57" t="s">
        <v>28</v>
      </c>
      <c r="V214" s="92" t="s">
        <v>1512</v>
      </c>
      <c r="W214" s="97"/>
      <c r="X214" s="98"/>
      <c r="Y214" s="97"/>
      <c r="Z214" s="99"/>
      <c r="AA214" s="79"/>
      <c r="AB214" s="79"/>
      <c r="AC214" s="79"/>
      <c r="AD214" s="99"/>
      <c r="AE214" s="79"/>
      <c r="AF214" s="79"/>
      <c r="AG214" s="89"/>
      <c r="AH214" s="75"/>
      <c r="AI214" s="93"/>
      <c r="AJ214" s="79"/>
      <c r="AK214" s="94"/>
      <c r="AL214" s="75"/>
      <c r="AM214" s="75"/>
      <c r="AN214" s="101"/>
      <c r="AO214" s="102"/>
      <c r="AP214" s="76"/>
      <c r="AQ214" s="57" t="s">
        <v>1397</v>
      </c>
      <c r="AR214" s="62" t="s">
        <v>2832</v>
      </c>
      <c r="AS214" s="62" t="s">
        <v>2833</v>
      </c>
      <c r="AT214" s="52" t="s">
        <v>2837</v>
      </c>
      <c r="AU214" s="53"/>
    </row>
    <row r="215" spans="1:47" ht="28.35" customHeight="1" x14ac:dyDescent="0.25">
      <c r="A215" s="46">
        <v>213</v>
      </c>
      <c r="B215" s="66" t="s">
        <v>2838</v>
      </c>
      <c r="C215" s="48" t="s">
        <v>980</v>
      </c>
      <c r="D215" s="71" t="s">
        <v>2839</v>
      </c>
      <c r="E215" s="50" t="s">
        <v>1423</v>
      </c>
      <c r="F215" s="51" t="s">
        <v>2840</v>
      </c>
      <c r="G215" s="68" t="s">
        <v>2841</v>
      </c>
      <c r="H215" s="52" t="s">
        <v>2734</v>
      </c>
      <c r="I215" s="53" t="s">
        <v>1495</v>
      </c>
      <c r="J215" s="69">
        <v>2200000</v>
      </c>
      <c r="K215" s="70">
        <v>22000000</v>
      </c>
      <c r="L215" s="82">
        <v>44952</v>
      </c>
      <c r="M215" s="85">
        <v>45255</v>
      </c>
      <c r="N215" s="68">
        <v>304</v>
      </c>
      <c r="O215" s="57" t="s">
        <v>1496</v>
      </c>
      <c r="P215" s="68">
        <v>15</v>
      </c>
      <c r="Q215" s="58">
        <f t="shared" si="6"/>
        <v>44931</v>
      </c>
      <c r="R215" s="59">
        <f t="shared" si="7"/>
        <v>275710400</v>
      </c>
      <c r="S215" s="68" t="s">
        <v>2842</v>
      </c>
      <c r="T215" s="70">
        <v>22000000</v>
      </c>
      <c r="U215" s="57" t="s">
        <v>28</v>
      </c>
      <c r="V215" s="92" t="s">
        <v>1512</v>
      </c>
      <c r="W215" s="97"/>
      <c r="X215" s="98"/>
      <c r="Y215" s="97"/>
      <c r="Z215" s="99"/>
      <c r="AA215" s="79"/>
      <c r="AB215" s="79"/>
      <c r="AC215" s="79"/>
      <c r="AD215" s="99"/>
      <c r="AE215" s="79"/>
      <c r="AF215" s="79"/>
      <c r="AG215" s="89"/>
      <c r="AH215" s="75"/>
      <c r="AI215" s="93"/>
      <c r="AJ215" s="79"/>
      <c r="AK215" s="94"/>
      <c r="AL215" s="75"/>
      <c r="AM215" s="75"/>
      <c r="AN215" s="101"/>
      <c r="AO215" s="102"/>
      <c r="AP215" s="76"/>
      <c r="AQ215" s="57" t="s">
        <v>1397</v>
      </c>
      <c r="AR215" s="62" t="s">
        <v>2843</v>
      </c>
      <c r="AS215" s="62" t="s">
        <v>2844</v>
      </c>
      <c r="AT215" s="52" t="s">
        <v>2845</v>
      </c>
      <c r="AU215" s="53"/>
    </row>
    <row r="216" spans="1:47" ht="28.35" customHeight="1" x14ac:dyDescent="0.25">
      <c r="A216" s="46">
        <v>214</v>
      </c>
      <c r="B216" s="66" t="s">
        <v>2846</v>
      </c>
      <c r="C216" s="48" t="s">
        <v>980</v>
      </c>
      <c r="D216" s="71" t="s">
        <v>2839</v>
      </c>
      <c r="E216" s="50" t="s">
        <v>1423</v>
      </c>
      <c r="F216" s="51" t="s">
        <v>2847</v>
      </c>
      <c r="G216" s="68" t="s">
        <v>2848</v>
      </c>
      <c r="H216" s="52" t="s">
        <v>2849</v>
      </c>
      <c r="I216" s="53" t="s">
        <v>1495</v>
      </c>
      <c r="J216" s="69">
        <v>2200000</v>
      </c>
      <c r="K216" s="70">
        <v>22000000</v>
      </c>
      <c r="L216" s="82">
        <v>44952</v>
      </c>
      <c r="M216" s="85">
        <v>45255</v>
      </c>
      <c r="N216" s="68">
        <v>304</v>
      </c>
      <c r="O216" s="57" t="s">
        <v>1496</v>
      </c>
      <c r="P216" s="68">
        <v>14</v>
      </c>
      <c r="Q216" s="58">
        <f t="shared" si="6"/>
        <v>44931</v>
      </c>
      <c r="R216" s="59">
        <f t="shared" si="7"/>
        <v>630727269</v>
      </c>
      <c r="S216" s="68" t="s">
        <v>2850</v>
      </c>
      <c r="T216" s="70">
        <v>22000000</v>
      </c>
      <c r="U216" s="57" t="s">
        <v>28</v>
      </c>
      <c r="V216" s="92" t="s">
        <v>1055</v>
      </c>
      <c r="W216" s="97"/>
      <c r="X216" s="98"/>
      <c r="Y216" s="97"/>
      <c r="Z216" s="99"/>
      <c r="AA216" s="79"/>
      <c r="AB216" s="79"/>
      <c r="AC216" s="79"/>
      <c r="AD216" s="99"/>
      <c r="AE216" s="79"/>
      <c r="AF216" s="79"/>
      <c r="AG216" s="89"/>
      <c r="AH216" s="79"/>
      <c r="AI216" s="93"/>
      <c r="AJ216" s="79"/>
      <c r="AK216" s="94"/>
      <c r="AL216" s="75"/>
      <c r="AM216" s="75"/>
      <c r="AN216" s="101"/>
      <c r="AO216" s="102"/>
      <c r="AP216" s="76"/>
      <c r="AQ216" s="57" t="s">
        <v>1397</v>
      </c>
      <c r="AR216" s="62" t="s">
        <v>2843</v>
      </c>
      <c r="AS216" s="62" t="s">
        <v>2844</v>
      </c>
      <c r="AT216" s="52" t="s">
        <v>2851</v>
      </c>
      <c r="AU216" s="53"/>
    </row>
    <row r="217" spans="1:47" ht="28.35" customHeight="1" x14ac:dyDescent="0.25">
      <c r="A217" s="46">
        <v>215</v>
      </c>
      <c r="B217" s="66" t="s">
        <v>2852</v>
      </c>
      <c r="C217" s="48" t="s">
        <v>980</v>
      </c>
      <c r="D217" s="71" t="s">
        <v>2839</v>
      </c>
      <c r="E217" s="50" t="s">
        <v>1423</v>
      </c>
      <c r="F217" s="51" t="s">
        <v>2853</v>
      </c>
      <c r="G217" s="68" t="s">
        <v>2854</v>
      </c>
      <c r="H217" s="52" t="s">
        <v>2855</v>
      </c>
      <c r="I217" s="53" t="s">
        <v>1495</v>
      </c>
      <c r="J217" s="69">
        <v>2611792</v>
      </c>
      <c r="K217" s="70">
        <v>26117920</v>
      </c>
      <c r="L217" s="82">
        <v>44952</v>
      </c>
      <c r="M217" s="85">
        <v>45255</v>
      </c>
      <c r="N217" s="68">
        <v>304</v>
      </c>
      <c r="O217" s="57" t="s">
        <v>1496</v>
      </c>
      <c r="P217" s="68">
        <v>12</v>
      </c>
      <c r="Q217" s="58">
        <f t="shared" si="6"/>
        <v>44931</v>
      </c>
      <c r="R217" s="59">
        <f t="shared" si="7"/>
        <v>1505871844</v>
      </c>
      <c r="S217" s="68" t="s">
        <v>2856</v>
      </c>
      <c r="T217" s="70">
        <v>26117920</v>
      </c>
      <c r="U217" s="57" t="s">
        <v>123</v>
      </c>
      <c r="V217" s="92" t="s">
        <v>1055</v>
      </c>
      <c r="W217" s="97"/>
      <c r="X217" s="98"/>
      <c r="Y217" s="97"/>
      <c r="Z217" s="99"/>
      <c r="AA217" s="79"/>
      <c r="AB217" s="79"/>
      <c r="AC217" s="79"/>
      <c r="AD217" s="99"/>
      <c r="AE217" s="79"/>
      <c r="AF217" s="79"/>
      <c r="AG217" s="89"/>
      <c r="AH217" s="79"/>
      <c r="AI217" s="93"/>
      <c r="AJ217" s="79"/>
      <c r="AK217" s="94"/>
      <c r="AL217" s="75"/>
      <c r="AM217" s="75"/>
      <c r="AN217" s="101"/>
      <c r="AO217" s="102"/>
      <c r="AP217" s="76"/>
      <c r="AQ217" s="57" t="s">
        <v>1397</v>
      </c>
      <c r="AR217" s="62" t="s">
        <v>2857</v>
      </c>
      <c r="AS217" s="62" t="s">
        <v>2858</v>
      </c>
      <c r="AT217" s="52" t="s">
        <v>2859</v>
      </c>
      <c r="AU217" s="53"/>
    </row>
    <row r="218" spans="1:47" ht="28.35" customHeight="1" x14ac:dyDescent="0.25">
      <c r="A218" s="46">
        <v>216</v>
      </c>
      <c r="B218" s="66" t="s">
        <v>2860</v>
      </c>
      <c r="C218" s="48" t="s">
        <v>980</v>
      </c>
      <c r="D218" s="71" t="s">
        <v>2861</v>
      </c>
      <c r="E218" s="50" t="s">
        <v>1423</v>
      </c>
      <c r="F218" s="51" t="s">
        <v>2862</v>
      </c>
      <c r="G218" s="68" t="s">
        <v>2863</v>
      </c>
      <c r="H218" s="52" t="s">
        <v>2031</v>
      </c>
      <c r="I218" s="53" t="s">
        <v>17</v>
      </c>
      <c r="J218" s="69">
        <v>1854000</v>
      </c>
      <c r="K218" s="70">
        <v>20394000</v>
      </c>
      <c r="L218" s="82">
        <v>44953</v>
      </c>
      <c r="M218" s="85">
        <v>45286</v>
      </c>
      <c r="N218" s="68">
        <v>334</v>
      </c>
      <c r="O218" s="57" t="s">
        <v>1511</v>
      </c>
      <c r="P218" s="68">
        <v>10</v>
      </c>
      <c r="Q218" s="58">
        <f t="shared" si="6"/>
        <v>44931</v>
      </c>
      <c r="R218" s="59">
        <f t="shared" si="7"/>
        <v>1569561300</v>
      </c>
      <c r="S218" s="68" t="s">
        <v>2864</v>
      </c>
      <c r="T218" s="70">
        <v>20394000</v>
      </c>
      <c r="U218" s="57" t="s">
        <v>1014</v>
      </c>
      <c r="V218" s="92" t="s">
        <v>1055</v>
      </c>
      <c r="W218" s="97"/>
      <c r="X218" s="98"/>
      <c r="Y218" s="97"/>
      <c r="Z218" s="99"/>
      <c r="AA218" s="98"/>
      <c r="AB218" s="97"/>
      <c r="AC218" s="80"/>
      <c r="AD218" s="99"/>
      <c r="AE218" s="79"/>
      <c r="AF218" s="79"/>
      <c r="AG218" s="89"/>
      <c r="AH218" s="79"/>
      <c r="AI218" s="93"/>
      <c r="AJ218" s="79"/>
      <c r="AK218" s="94"/>
      <c r="AL218" s="79"/>
      <c r="AM218" s="79"/>
      <c r="AN218" s="97"/>
      <c r="AO218" s="79"/>
      <c r="AP218" s="80"/>
      <c r="AQ218" s="57" t="s">
        <v>1397</v>
      </c>
      <c r="AR218" s="62" t="s">
        <v>2033</v>
      </c>
      <c r="AS218" s="62" t="s">
        <v>2072</v>
      </c>
      <c r="AT218" s="52" t="s">
        <v>2865</v>
      </c>
      <c r="AU218" s="53"/>
    </row>
    <row r="219" spans="1:47" ht="28.35" customHeight="1" x14ac:dyDescent="0.25">
      <c r="A219" s="46">
        <v>217</v>
      </c>
      <c r="B219" s="66" t="s">
        <v>2866</v>
      </c>
      <c r="C219" s="48" t="s">
        <v>980</v>
      </c>
      <c r="D219" s="71" t="s">
        <v>2839</v>
      </c>
      <c r="E219" s="50" t="s">
        <v>1389</v>
      </c>
      <c r="F219" s="51" t="s">
        <v>2867</v>
      </c>
      <c r="G219" s="68" t="s">
        <v>2868</v>
      </c>
      <c r="H219" s="52" t="s">
        <v>2158</v>
      </c>
      <c r="I219" s="53" t="s">
        <v>17</v>
      </c>
      <c r="J219" s="69">
        <v>4044810</v>
      </c>
      <c r="K219" s="70">
        <v>40448100</v>
      </c>
      <c r="L219" s="82">
        <v>44952</v>
      </c>
      <c r="M219" s="85">
        <v>45255</v>
      </c>
      <c r="N219" s="68">
        <v>304</v>
      </c>
      <c r="O219" s="57" t="s">
        <v>1511</v>
      </c>
      <c r="P219" s="68">
        <v>10</v>
      </c>
      <c r="Q219" s="58">
        <f t="shared" si="6"/>
        <v>44931</v>
      </c>
      <c r="R219" s="59">
        <f t="shared" si="7"/>
        <v>1569561300</v>
      </c>
      <c r="S219" s="68" t="s">
        <v>2869</v>
      </c>
      <c r="T219" s="70">
        <v>40448100</v>
      </c>
      <c r="U219" s="57" t="s">
        <v>1014</v>
      </c>
      <c r="V219" s="92" t="s">
        <v>1055</v>
      </c>
      <c r="W219" s="97"/>
      <c r="X219" s="98"/>
      <c r="Y219" s="97"/>
      <c r="Z219" s="99"/>
      <c r="AA219" s="98"/>
      <c r="AB219" s="97"/>
      <c r="AC219" s="80"/>
      <c r="AD219" s="99"/>
      <c r="AE219" s="79"/>
      <c r="AF219" s="79"/>
      <c r="AG219" s="89"/>
      <c r="AH219" s="79"/>
      <c r="AI219" s="93"/>
      <c r="AJ219" s="79"/>
      <c r="AK219" s="94"/>
      <c r="AL219" s="79"/>
      <c r="AM219" s="79"/>
      <c r="AN219" s="97"/>
      <c r="AO219" s="79"/>
      <c r="AP219" s="80"/>
      <c r="AQ219" s="57" t="s">
        <v>1397</v>
      </c>
      <c r="AR219" s="62" t="s">
        <v>2870</v>
      </c>
      <c r="AS219" s="62" t="s">
        <v>2871</v>
      </c>
      <c r="AT219" s="52" t="s">
        <v>2872</v>
      </c>
      <c r="AU219" s="53"/>
    </row>
    <row r="220" spans="1:47" ht="28.35" customHeight="1" x14ac:dyDescent="0.25">
      <c r="A220" s="46">
        <v>218</v>
      </c>
      <c r="B220" s="66" t="s">
        <v>2873</v>
      </c>
      <c r="C220" s="48" t="s">
        <v>980</v>
      </c>
      <c r="D220" s="71" t="s">
        <v>2839</v>
      </c>
      <c r="E220" s="50" t="s">
        <v>1423</v>
      </c>
      <c r="F220" s="51" t="s">
        <v>2874</v>
      </c>
      <c r="G220" s="68" t="s">
        <v>2875</v>
      </c>
      <c r="H220" s="52" t="s">
        <v>1510</v>
      </c>
      <c r="I220" s="53" t="s">
        <v>17</v>
      </c>
      <c r="J220" s="69">
        <v>1854000</v>
      </c>
      <c r="K220" s="70">
        <v>20394000</v>
      </c>
      <c r="L220" s="82">
        <v>44952</v>
      </c>
      <c r="M220" s="85">
        <v>45285</v>
      </c>
      <c r="N220" s="68">
        <v>334</v>
      </c>
      <c r="O220" s="57" t="s">
        <v>1511</v>
      </c>
      <c r="P220" s="68">
        <v>10</v>
      </c>
      <c r="Q220" s="58">
        <f t="shared" si="6"/>
        <v>44931</v>
      </c>
      <c r="R220" s="59">
        <f t="shared" si="7"/>
        <v>1569561300</v>
      </c>
      <c r="S220" s="68" t="s">
        <v>2876</v>
      </c>
      <c r="T220" s="70">
        <v>20394000</v>
      </c>
      <c r="U220" s="57" t="s">
        <v>1014</v>
      </c>
      <c r="V220" s="92" t="s">
        <v>1055</v>
      </c>
      <c r="W220" s="97"/>
      <c r="X220" s="98"/>
      <c r="Y220" s="97"/>
      <c r="Z220" s="99"/>
      <c r="AA220" s="79"/>
      <c r="AB220" s="79"/>
      <c r="AC220" s="79"/>
      <c r="AD220" s="99"/>
      <c r="AE220" s="79"/>
      <c r="AF220" s="79"/>
      <c r="AG220" s="89"/>
      <c r="AH220" s="75"/>
      <c r="AI220" s="93"/>
      <c r="AJ220" s="79"/>
      <c r="AK220" s="94"/>
      <c r="AL220" s="75"/>
      <c r="AM220" s="75"/>
      <c r="AN220" s="101"/>
      <c r="AO220" s="102"/>
      <c r="AP220" s="76"/>
      <c r="AQ220" s="57" t="s">
        <v>1397</v>
      </c>
      <c r="AR220" s="62" t="s">
        <v>2485</v>
      </c>
      <c r="AS220" s="62" t="s">
        <v>2486</v>
      </c>
      <c r="AT220" s="52" t="s">
        <v>2877</v>
      </c>
      <c r="AU220" s="53"/>
    </row>
    <row r="221" spans="1:47" ht="28.35" customHeight="1" x14ac:dyDescent="0.25">
      <c r="A221" s="46">
        <v>219</v>
      </c>
      <c r="B221" s="66" t="s">
        <v>2878</v>
      </c>
      <c r="C221" s="48" t="s">
        <v>980</v>
      </c>
      <c r="D221" s="71" t="s">
        <v>2839</v>
      </c>
      <c r="E221" s="50" t="s">
        <v>1423</v>
      </c>
      <c r="F221" s="51" t="s">
        <v>929</v>
      </c>
      <c r="G221" s="68" t="s">
        <v>928</v>
      </c>
      <c r="H221" s="52" t="s">
        <v>2879</v>
      </c>
      <c r="I221" s="53" t="s">
        <v>1528</v>
      </c>
      <c r="J221" s="69">
        <v>3151800</v>
      </c>
      <c r="K221" s="70">
        <v>31518000</v>
      </c>
      <c r="L221" s="82">
        <v>44952</v>
      </c>
      <c r="M221" s="85">
        <v>45255</v>
      </c>
      <c r="N221" s="68">
        <v>304</v>
      </c>
      <c r="O221" s="57" t="s">
        <v>1529</v>
      </c>
      <c r="P221" s="68">
        <v>9</v>
      </c>
      <c r="Q221" s="58">
        <f t="shared" si="6"/>
        <v>44931</v>
      </c>
      <c r="R221" s="59">
        <f t="shared" si="7"/>
        <v>535597200</v>
      </c>
      <c r="S221" s="68" t="s">
        <v>2880</v>
      </c>
      <c r="T221" s="70">
        <v>31518000</v>
      </c>
      <c r="U221" s="51" t="s">
        <v>1412</v>
      </c>
      <c r="V221" s="92" t="s">
        <v>1055</v>
      </c>
      <c r="W221" s="79"/>
      <c r="X221" s="79"/>
      <c r="Y221" s="79"/>
      <c r="Z221" s="79"/>
      <c r="AA221" s="79"/>
      <c r="AB221" s="79"/>
      <c r="AC221" s="79"/>
      <c r="AD221" s="60"/>
      <c r="AE221" s="79"/>
      <c r="AF221" s="79"/>
      <c r="AG221" s="79"/>
      <c r="AH221" s="79"/>
      <c r="AI221" s="79"/>
      <c r="AJ221" s="79"/>
      <c r="AK221" s="94"/>
      <c r="AL221" s="75"/>
      <c r="AM221" s="75"/>
      <c r="AN221" s="101"/>
      <c r="AO221" s="102"/>
      <c r="AP221" s="76"/>
      <c r="AQ221" s="57" t="s">
        <v>1397</v>
      </c>
      <c r="AR221" s="62" t="s">
        <v>2881</v>
      </c>
      <c r="AS221" s="62" t="s">
        <v>2882</v>
      </c>
      <c r="AT221" s="52" t="s">
        <v>2883</v>
      </c>
      <c r="AU221" s="53"/>
    </row>
    <row r="222" spans="1:47" ht="28.35" customHeight="1" x14ac:dyDescent="0.25">
      <c r="A222" s="46">
        <v>220</v>
      </c>
      <c r="B222" s="66" t="s">
        <v>2884</v>
      </c>
      <c r="C222" s="48" t="s">
        <v>980</v>
      </c>
      <c r="D222" s="71" t="s">
        <v>2839</v>
      </c>
      <c r="E222" s="50" t="s">
        <v>1423</v>
      </c>
      <c r="F222" s="51" t="s">
        <v>2885</v>
      </c>
      <c r="G222" s="68" t="s">
        <v>2886</v>
      </c>
      <c r="H222" s="52" t="s">
        <v>2887</v>
      </c>
      <c r="I222" s="53" t="s">
        <v>1495</v>
      </c>
      <c r="J222" s="69">
        <v>2266000</v>
      </c>
      <c r="K222" s="70">
        <v>22660000</v>
      </c>
      <c r="L222" s="82">
        <v>44952</v>
      </c>
      <c r="M222" s="85">
        <v>45255</v>
      </c>
      <c r="N222" s="68">
        <v>304</v>
      </c>
      <c r="O222" s="57" t="s">
        <v>1496</v>
      </c>
      <c r="P222" s="68">
        <v>13</v>
      </c>
      <c r="Q222" s="58">
        <f t="shared" si="6"/>
        <v>44931</v>
      </c>
      <c r="R222" s="59">
        <f t="shared" si="7"/>
        <v>271920000</v>
      </c>
      <c r="S222" s="68" t="s">
        <v>2888</v>
      </c>
      <c r="T222" s="70">
        <v>22660000</v>
      </c>
      <c r="U222" s="51" t="s">
        <v>123</v>
      </c>
      <c r="V222" s="92" t="s">
        <v>1512</v>
      </c>
      <c r="W222" s="79"/>
      <c r="X222" s="79"/>
      <c r="Y222" s="79"/>
      <c r="Z222" s="79"/>
      <c r="AA222" s="79"/>
      <c r="AB222" s="79"/>
      <c r="AC222" s="79"/>
      <c r="AD222" s="60"/>
      <c r="AE222" s="79"/>
      <c r="AF222" s="79"/>
      <c r="AG222" s="79"/>
      <c r="AH222" s="79"/>
      <c r="AI222" s="79"/>
      <c r="AJ222" s="79"/>
      <c r="AK222" s="94"/>
      <c r="AL222" s="75"/>
      <c r="AM222" s="75"/>
      <c r="AN222" s="101"/>
      <c r="AO222" s="102"/>
      <c r="AP222" s="76"/>
      <c r="AQ222" s="57" t="s">
        <v>1397</v>
      </c>
      <c r="AR222" s="62" t="s">
        <v>2889</v>
      </c>
      <c r="AS222" s="62" t="s">
        <v>2651</v>
      </c>
      <c r="AT222" s="52" t="s">
        <v>2890</v>
      </c>
      <c r="AU222" s="53"/>
    </row>
    <row r="223" spans="1:47" ht="28.35" customHeight="1" x14ac:dyDescent="0.25">
      <c r="A223" s="46">
        <v>221</v>
      </c>
      <c r="B223" s="66" t="s">
        <v>2891</v>
      </c>
      <c r="C223" s="48" t="s">
        <v>980</v>
      </c>
      <c r="D223" s="71" t="s">
        <v>2839</v>
      </c>
      <c r="E223" s="50" t="s">
        <v>1423</v>
      </c>
      <c r="F223" s="51" t="s">
        <v>2892</v>
      </c>
      <c r="G223" s="68" t="s">
        <v>2893</v>
      </c>
      <c r="H223" s="52" t="s">
        <v>2031</v>
      </c>
      <c r="I223" s="53" t="s">
        <v>17</v>
      </c>
      <c r="J223" s="69">
        <v>1854000</v>
      </c>
      <c r="K223" s="70">
        <v>20394000</v>
      </c>
      <c r="L223" s="82">
        <v>44952</v>
      </c>
      <c r="M223" s="85">
        <v>45285</v>
      </c>
      <c r="N223" s="68">
        <v>334</v>
      </c>
      <c r="O223" s="57" t="s">
        <v>1511</v>
      </c>
      <c r="P223" s="68">
        <v>10</v>
      </c>
      <c r="Q223" s="58">
        <f t="shared" si="6"/>
        <v>44931</v>
      </c>
      <c r="R223" s="59">
        <f t="shared" si="7"/>
        <v>1569561300</v>
      </c>
      <c r="S223" s="68" t="s">
        <v>2894</v>
      </c>
      <c r="T223" s="70">
        <v>20394000</v>
      </c>
      <c r="U223" s="57" t="s">
        <v>1014</v>
      </c>
      <c r="V223" s="92" t="s">
        <v>1055</v>
      </c>
      <c r="W223" s="97"/>
      <c r="X223" s="98"/>
      <c r="Y223" s="97"/>
      <c r="Z223" s="99"/>
      <c r="AA223" s="79"/>
      <c r="AB223" s="79"/>
      <c r="AC223" s="79"/>
      <c r="AD223" s="75"/>
      <c r="AE223" s="79"/>
      <c r="AF223" s="79"/>
      <c r="AG223" s="89"/>
      <c r="AH223" s="75"/>
      <c r="AI223" s="79"/>
      <c r="AJ223" s="79"/>
      <c r="AK223" s="94"/>
      <c r="AL223" s="75"/>
      <c r="AM223" s="75"/>
      <c r="AN223" s="101"/>
      <c r="AO223" s="102"/>
      <c r="AP223" s="76"/>
      <c r="AQ223" s="57" t="s">
        <v>1397</v>
      </c>
      <c r="AR223" s="62" t="s">
        <v>1513</v>
      </c>
      <c r="AS223" s="62" t="s">
        <v>2486</v>
      </c>
      <c r="AT223" s="52" t="s">
        <v>2895</v>
      </c>
      <c r="AU223" s="53"/>
    </row>
    <row r="224" spans="1:47" ht="28.35" customHeight="1" x14ac:dyDescent="0.25">
      <c r="A224" s="46">
        <v>222</v>
      </c>
      <c r="B224" s="66" t="s">
        <v>2896</v>
      </c>
      <c r="C224" s="48" t="s">
        <v>980</v>
      </c>
      <c r="D224" s="71" t="s">
        <v>2861</v>
      </c>
      <c r="E224" s="50" t="s">
        <v>1423</v>
      </c>
      <c r="F224" s="51" t="s">
        <v>2897</v>
      </c>
      <c r="G224" s="68" t="s">
        <v>2898</v>
      </c>
      <c r="H224" s="52" t="s">
        <v>2899</v>
      </c>
      <c r="I224" s="53" t="s">
        <v>1495</v>
      </c>
      <c r="J224" s="69">
        <v>1891080</v>
      </c>
      <c r="K224" s="70">
        <v>18910800</v>
      </c>
      <c r="L224" s="82">
        <v>44953</v>
      </c>
      <c r="M224" s="85">
        <v>45256</v>
      </c>
      <c r="N224" s="68">
        <v>304</v>
      </c>
      <c r="O224" s="57" t="s">
        <v>1496</v>
      </c>
      <c r="P224" s="68">
        <v>14</v>
      </c>
      <c r="Q224" s="58">
        <f t="shared" si="6"/>
        <v>44931</v>
      </c>
      <c r="R224" s="59">
        <f t="shared" si="7"/>
        <v>630727269</v>
      </c>
      <c r="S224" s="68" t="s">
        <v>2900</v>
      </c>
      <c r="T224" s="70">
        <v>18910800</v>
      </c>
      <c r="U224" s="57" t="s">
        <v>28</v>
      </c>
      <c r="V224" s="92" t="s">
        <v>1055</v>
      </c>
      <c r="W224" s="97"/>
      <c r="X224" s="98"/>
      <c r="Y224" s="97"/>
      <c r="Z224" s="99"/>
      <c r="AA224" s="79"/>
      <c r="AB224" s="79"/>
      <c r="AC224" s="79"/>
      <c r="AD224" s="75"/>
      <c r="AE224" s="79"/>
      <c r="AF224" s="79"/>
      <c r="AG224" s="89"/>
      <c r="AH224" s="75"/>
      <c r="AI224" s="79"/>
      <c r="AJ224" s="79"/>
      <c r="AK224" s="94"/>
      <c r="AL224" s="75"/>
      <c r="AM224" s="75"/>
      <c r="AN224" s="101"/>
      <c r="AO224" s="102"/>
      <c r="AP224" s="76"/>
      <c r="AQ224" s="57" t="s">
        <v>1397</v>
      </c>
      <c r="AR224" s="62" t="s">
        <v>2632</v>
      </c>
      <c r="AS224" s="62" t="s">
        <v>2901</v>
      </c>
      <c r="AT224" s="52" t="s">
        <v>2902</v>
      </c>
      <c r="AU224" s="53"/>
    </row>
    <row r="225" spans="1:47" ht="28.35" customHeight="1" x14ac:dyDescent="0.25">
      <c r="A225" s="46">
        <v>223</v>
      </c>
      <c r="B225" s="66" t="s">
        <v>2903</v>
      </c>
      <c r="C225" s="48" t="s">
        <v>980</v>
      </c>
      <c r="D225" s="71" t="s">
        <v>2861</v>
      </c>
      <c r="E225" s="50" t="s">
        <v>1423</v>
      </c>
      <c r="F225" s="51" t="s">
        <v>2904</v>
      </c>
      <c r="G225" s="68" t="s">
        <v>2905</v>
      </c>
      <c r="H225" s="52" t="s">
        <v>2906</v>
      </c>
      <c r="I225" s="53" t="s">
        <v>1528</v>
      </c>
      <c r="J225" s="69">
        <v>3096180</v>
      </c>
      <c r="K225" s="70">
        <v>30961800</v>
      </c>
      <c r="L225" s="82">
        <v>44953</v>
      </c>
      <c r="M225" s="85">
        <v>45256</v>
      </c>
      <c r="N225" s="68">
        <v>304</v>
      </c>
      <c r="O225" s="57" t="s">
        <v>1529</v>
      </c>
      <c r="P225" s="68">
        <v>5</v>
      </c>
      <c r="Q225" s="58">
        <f t="shared" si="6"/>
        <v>44931</v>
      </c>
      <c r="R225" s="59">
        <f t="shared" si="7"/>
        <v>224879770</v>
      </c>
      <c r="S225" s="68" t="s">
        <v>2907</v>
      </c>
      <c r="T225" s="70">
        <v>30961800</v>
      </c>
      <c r="U225" s="57" t="s">
        <v>1530</v>
      </c>
      <c r="V225" s="92" t="s">
        <v>1512</v>
      </c>
      <c r="W225" s="97"/>
      <c r="X225" s="98"/>
      <c r="Y225" s="97"/>
      <c r="Z225" s="99"/>
      <c r="AA225" s="79"/>
      <c r="AB225" s="79"/>
      <c r="AC225" s="79"/>
      <c r="AD225" s="75"/>
      <c r="AE225" s="79"/>
      <c r="AF225" s="79"/>
      <c r="AG225" s="89"/>
      <c r="AH225" s="75"/>
      <c r="AI225" s="79"/>
      <c r="AJ225" s="79"/>
      <c r="AK225" s="94"/>
      <c r="AL225" s="75"/>
      <c r="AM225" s="75"/>
      <c r="AN225" s="101"/>
      <c r="AO225" s="102"/>
      <c r="AP225" s="76"/>
      <c r="AQ225" s="57" t="s">
        <v>1397</v>
      </c>
      <c r="AR225" s="62" t="s">
        <v>2908</v>
      </c>
      <c r="AS225" s="62" t="s">
        <v>2909</v>
      </c>
      <c r="AT225" s="52" t="s">
        <v>2910</v>
      </c>
      <c r="AU225" s="53"/>
    </row>
    <row r="226" spans="1:47" ht="28.35" customHeight="1" x14ac:dyDescent="0.25">
      <c r="A226" s="46">
        <v>224</v>
      </c>
      <c r="B226" s="66" t="s">
        <v>2911</v>
      </c>
      <c r="C226" s="48" t="s">
        <v>980</v>
      </c>
      <c r="D226" s="71" t="s">
        <v>2861</v>
      </c>
      <c r="E226" s="50" t="s">
        <v>1423</v>
      </c>
      <c r="F226" s="51" t="s">
        <v>899</v>
      </c>
      <c r="G226" s="68" t="s">
        <v>2912</v>
      </c>
      <c r="H226" s="52" t="s">
        <v>2638</v>
      </c>
      <c r="I226" s="53" t="s">
        <v>1495</v>
      </c>
      <c r="J226" s="69">
        <v>2266000</v>
      </c>
      <c r="K226" s="70">
        <v>22660000</v>
      </c>
      <c r="L226" s="82">
        <v>44953</v>
      </c>
      <c r="M226" s="85">
        <v>45256</v>
      </c>
      <c r="N226" s="68">
        <v>304</v>
      </c>
      <c r="O226" s="57" t="s">
        <v>1496</v>
      </c>
      <c r="P226" s="68">
        <v>12</v>
      </c>
      <c r="Q226" s="58">
        <f t="shared" si="6"/>
        <v>44931</v>
      </c>
      <c r="R226" s="59">
        <f t="shared" si="7"/>
        <v>1505871844</v>
      </c>
      <c r="S226" s="68" t="s">
        <v>2913</v>
      </c>
      <c r="T226" s="70">
        <v>22660000</v>
      </c>
      <c r="U226" s="57" t="s">
        <v>123</v>
      </c>
      <c r="V226" s="92" t="s">
        <v>1055</v>
      </c>
      <c r="W226" s="97"/>
      <c r="X226" s="98"/>
      <c r="Y226" s="97"/>
      <c r="Z226" s="99"/>
      <c r="AA226" s="79"/>
      <c r="AB226" s="79"/>
      <c r="AC226" s="79"/>
      <c r="AD226" s="75"/>
      <c r="AE226" s="79"/>
      <c r="AF226" s="79"/>
      <c r="AG226" s="89"/>
      <c r="AH226" s="75"/>
      <c r="AI226" s="79"/>
      <c r="AJ226" s="79"/>
      <c r="AK226" s="94"/>
      <c r="AL226" s="75"/>
      <c r="AM226" s="75"/>
      <c r="AN226" s="101"/>
      <c r="AO226" s="102"/>
      <c r="AP226" s="76"/>
      <c r="AQ226" s="57" t="s">
        <v>1397</v>
      </c>
      <c r="AR226" s="62" t="s">
        <v>2640</v>
      </c>
      <c r="AS226" s="62" t="s">
        <v>2641</v>
      </c>
      <c r="AT226" s="52" t="s">
        <v>2914</v>
      </c>
      <c r="AU226" s="53"/>
    </row>
    <row r="227" spans="1:47" ht="28.35" customHeight="1" x14ac:dyDescent="0.25">
      <c r="A227" s="46">
        <v>225</v>
      </c>
      <c r="B227" s="66" t="s">
        <v>2915</v>
      </c>
      <c r="C227" s="48" t="s">
        <v>980</v>
      </c>
      <c r="D227" s="71" t="s">
        <v>2839</v>
      </c>
      <c r="E227" s="50" t="s">
        <v>1389</v>
      </c>
      <c r="F227" s="51" t="s">
        <v>2916</v>
      </c>
      <c r="G227" s="68" t="s">
        <v>523</v>
      </c>
      <c r="H227" s="52" t="s">
        <v>2917</v>
      </c>
      <c r="I227" s="53" t="s">
        <v>1495</v>
      </c>
      <c r="J227" s="69">
        <v>3151800</v>
      </c>
      <c r="K227" s="70">
        <v>31518000</v>
      </c>
      <c r="L227" s="82">
        <v>44952</v>
      </c>
      <c r="M227" s="85">
        <v>45255</v>
      </c>
      <c r="N227" s="68">
        <v>304</v>
      </c>
      <c r="O227" s="57" t="s">
        <v>1496</v>
      </c>
      <c r="P227" s="68">
        <v>14</v>
      </c>
      <c r="Q227" s="58">
        <f t="shared" si="6"/>
        <v>44931</v>
      </c>
      <c r="R227" s="59">
        <f t="shared" si="7"/>
        <v>630727269</v>
      </c>
      <c r="S227" s="68" t="s">
        <v>2918</v>
      </c>
      <c r="T227" s="70">
        <v>31518000</v>
      </c>
      <c r="U227" s="57" t="s">
        <v>28</v>
      </c>
      <c r="V227" s="92" t="s">
        <v>1055</v>
      </c>
      <c r="W227" s="97"/>
      <c r="X227" s="98"/>
      <c r="Y227" s="97"/>
      <c r="Z227" s="99"/>
      <c r="AA227" s="79"/>
      <c r="AB227" s="79"/>
      <c r="AC227" s="79"/>
      <c r="AD227" s="75"/>
      <c r="AE227" s="79"/>
      <c r="AF227" s="79"/>
      <c r="AG227" s="89"/>
      <c r="AH227" s="75"/>
      <c r="AI227" s="79"/>
      <c r="AJ227" s="79"/>
      <c r="AK227" s="94"/>
      <c r="AL227" s="75"/>
      <c r="AM227" s="75"/>
      <c r="AN227" s="101"/>
      <c r="AO227" s="102"/>
      <c r="AP227" s="76"/>
      <c r="AQ227" s="57" t="s">
        <v>1397</v>
      </c>
      <c r="AR227" s="62" t="s">
        <v>2919</v>
      </c>
      <c r="AS227" s="62" t="s">
        <v>2920</v>
      </c>
      <c r="AT227" s="52" t="s">
        <v>2921</v>
      </c>
      <c r="AU227" s="53"/>
    </row>
    <row r="228" spans="1:47" ht="28.35" customHeight="1" x14ac:dyDescent="0.25">
      <c r="A228" s="46">
        <v>226</v>
      </c>
      <c r="B228" s="66" t="s">
        <v>2922</v>
      </c>
      <c r="C228" s="48" t="s">
        <v>980</v>
      </c>
      <c r="D228" s="71" t="s">
        <v>2839</v>
      </c>
      <c r="E228" s="50" t="s">
        <v>1423</v>
      </c>
      <c r="F228" s="51" t="s">
        <v>356</v>
      </c>
      <c r="G228" s="68" t="s">
        <v>2923</v>
      </c>
      <c r="H228" s="52" t="s">
        <v>2924</v>
      </c>
      <c r="I228" s="53" t="s">
        <v>1528</v>
      </c>
      <c r="J228" s="69">
        <v>2322135</v>
      </c>
      <c r="K228" s="70">
        <v>23221350</v>
      </c>
      <c r="L228" s="82">
        <v>44952</v>
      </c>
      <c r="M228" s="85">
        <v>45255</v>
      </c>
      <c r="N228" s="68">
        <v>304</v>
      </c>
      <c r="O228" s="57" t="s">
        <v>1529</v>
      </c>
      <c r="P228" s="68">
        <v>7</v>
      </c>
      <c r="Q228" s="58">
        <f t="shared" si="6"/>
        <v>44931</v>
      </c>
      <c r="R228" s="59">
        <f t="shared" si="7"/>
        <v>1159135180</v>
      </c>
      <c r="S228" s="68" t="s">
        <v>2925</v>
      </c>
      <c r="T228" s="70">
        <v>23221350</v>
      </c>
      <c r="U228" s="57" t="s">
        <v>1673</v>
      </c>
      <c r="V228" s="92" t="s">
        <v>1055</v>
      </c>
      <c r="W228" s="97"/>
      <c r="X228" s="98"/>
      <c r="Y228" s="97"/>
      <c r="Z228" s="99"/>
      <c r="AA228" s="79"/>
      <c r="AB228" s="79"/>
      <c r="AC228" s="79"/>
      <c r="AD228" s="75"/>
      <c r="AE228" s="79"/>
      <c r="AF228" s="79"/>
      <c r="AG228" s="89"/>
      <c r="AH228" s="75"/>
      <c r="AI228" s="79"/>
      <c r="AJ228" s="79"/>
      <c r="AK228" s="94"/>
      <c r="AL228" s="75"/>
      <c r="AM228" s="75"/>
      <c r="AN228" s="101"/>
      <c r="AO228" s="102"/>
      <c r="AP228" s="76"/>
      <c r="AQ228" s="57" t="s">
        <v>1397</v>
      </c>
      <c r="AR228" s="62" t="s">
        <v>2926</v>
      </c>
      <c r="AS228" s="62" t="s">
        <v>2927</v>
      </c>
      <c r="AT228" s="52" t="s">
        <v>2928</v>
      </c>
      <c r="AU228" s="53"/>
    </row>
    <row r="229" spans="1:47" ht="28.35" customHeight="1" x14ac:dyDescent="0.25">
      <c r="A229" s="46">
        <v>227</v>
      </c>
      <c r="B229" s="66" t="s">
        <v>2929</v>
      </c>
      <c r="C229" s="48" t="s">
        <v>980</v>
      </c>
      <c r="D229" s="71" t="s">
        <v>2861</v>
      </c>
      <c r="E229" s="50" t="s">
        <v>1423</v>
      </c>
      <c r="F229" s="51" t="s">
        <v>2930</v>
      </c>
      <c r="G229" s="68" t="s">
        <v>2931</v>
      </c>
      <c r="H229" s="52" t="s">
        <v>1671</v>
      </c>
      <c r="I229" s="53" t="s">
        <v>1528</v>
      </c>
      <c r="J229" s="69">
        <v>2322135</v>
      </c>
      <c r="K229" s="70">
        <v>23221350</v>
      </c>
      <c r="L229" s="82">
        <v>44953</v>
      </c>
      <c r="M229" s="85">
        <v>45256</v>
      </c>
      <c r="N229" s="68">
        <v>304</v>
      </c>
      <c r="O229" s="57" t="s">
        <v>1529</v>
      </c>
      <c r="P229" s="68">
        <v>7</v>
      </c>
      <c r="Q229" s="58">
        <f t="shared" si="6"/>
        <v>44931</v>
      </c>
      <c r="R229" s="59">
        <f t="shared" si="7"/>
        <v>1159135180</v>
      </c>
      <c r="S229" s="68" t="s">
        <v>2932</v>
      </c>
      <c r="T229" s="70">
        <v>23221350</v>
      </c>
      <c r="U229" s="57" t="s">
        <v>1673</v>
      </c>
      <c r="V229" s="92" t="s">
        <v>1055</v>
      </c>
      <c r="W229" s="79"/>
      <c r="X229" s="79"/>
      <c r="Y229" s="79"/>
      <c r="Z229" s="79"/>
      <c r="AA229" s="79"/>
      <c r="AB229" s="79"/>
      <c r="AC229" s="79"/>
      <c r="AD229" s="60"/>
      <c r="AE229" s="79"/>
      <c r="AF229" s="79"/>
      <c r="AG229" s="89"/>
      <c r="AH229" s="75"/>
      <c r="AI229" s="79"/>
      <c r="AJ229" s="79"/>
      <c r="AK229" s="94"/>
      <c r="AL229" s="75"/>
      <c r="AM229" s="75"/>
      <c r="AN229" s="101"/>
      <c r="AO229" s="102"/>
      <c r="AP229" s="76"/>
      <c r="AQ229" s="57" t="s">
        <v>1397</v>
      </c>
      <c r="AR229" s="62" t="s">
        <v>2661</v>
      </c>
      <c r="AS229" s="62" t="s">
        <v>2933</v>
      </c>
      <c r="AT229" s="52" t="s">
        <v>2934</v>
      </c>
      <c r="AU229" s="53"/>
    </row>
    <row r="230" spans="1:47" ht="28.35" customHeight="1" x14ac:dyDescent="0.25">
      <c r="A230" s="46">
        <v>228</v>
      </c>
      <c r="B230" s="66" t="s">
        <v>2935</v>
      </c>
      <c r="C230" s="48" t="s">
        <v>980</v>
      </c>
      <c r="D230" s="71" t="s">
        <v>2861</v>
      </c>
      <c r="E230" s="50" t="s">
        <v>1423</v>
      </c>
      <c r="F230" s="51" t="s">
        <v>2936</v>
      </c>
      <c r="G230" s="68" t="s">
        <v>2937</v>
      </c>
      <c r="H230" s="52" t="s">
        <v>1671</v>
      </c>
      <c r="I230" s="53" t="s">
        <v>1528</v>
      </c>
      <c r="J230" s="69">
        <v>2322135</v>
      </c>
      <c r="K230" s="70">
        <v>23221350</v>
      </c>
      <c r="L230" s="82">
        <v>44953</v>
      </c>
      <c r="M230" s="85">
        <v>45256</v>
      </c>
      <c r="N230" s="68">
        <v>304</v>
      </c>
      <c r="O230" s="57" t="s">
        <v>1529</v>
      </c>
      <c r="P230" s="68">
        <v>7</v>
      </c>
      <c r="Q230" s="58">
        <f t="shared" si="6"/>
        <v>44931</v>
      </c>
      <c r="R230" s="59">
        <f t="shared" si="7"/>
        <v>1159135180</v>
      </c>
      <c r="S230" s="68" t="s">
        <v>2938</v>
      </c>
      <c r="T230" s="70">
        <v>23221350</v>
      </c>
      <c r="U230" s="57" t="s">
        <v>1673</v>
      </c>
      <c r="V230" s="92" t="s">
        <v>1055</v>
      </c>
      <c r="W230" s="97"/>
      <c r="X230" s="98"/>
      <c r="Y230" s="97"/>
      <c r="Z230" s="99"/>
      <c r="AA230" s="79"/>
      <c r="AB230" s="79"/>
      <c r="AC230" s="79"/>
      <c r="AD230" s="75"/>
      <c r="AE230" s="79"/>
      <c r="AF230" s="79"/>
      <c r="AG230" s="89"/>
      <c r="AH230" s="75"/>
      <c r="AI230" s="79"/>
      <c r="AJ230" s="79"/>
      <c r="AK230" s="94"/>
      <c r="AL230" s="75"/>
      <c r="AM230" s="75"/>
      <c r="AN230" s="101"/>
      <c r="AO230" s="102"/>
      <c r="AP230" s="76"/>
      <c r="AQ230" s="57" t="s">
        <v>1397</v>
      </c>
      <c r="AR230" s="62" t="s">
        <v>2661</v>
      </c>
      <c r="AS230" s="62" t="s">
        <v>2933</v>
      </c>
      <c r="AT230" s="52" t="s">
        <v>2939</v>
      </c>
      <c r="AU230" s="53"/>
    </row>
    <row r="231" spans="1:47" ht="28.35" customHeight="1" x14ac:dyDescent="0.25">
      <c r="A231" s="46">
        <v>229</v>
      </c>
      <c r="B231" s="66" t="s">
        <v>2940</v>
      </c>
      <c r="C231" s="48" t="s">
        <v>980</v>
      </c>
      <c r="D231" s="71" t="s">
        <v>2839</v>
      </c>
      <c r="E231" s="50" t="s">
        <v>1423</v>
      </c>
      <c r="F231" s="51" t="s">
        <v>346</v>
      </c>
      <c r="G231" s="68" t="s">
        <v>345</v>
      </c>
      <c r="H231" s="52" t="s">
        <v>2941</v>
      </c>
      <c r="I231" s="53" t="s">
        <v>1528</v>
      </c>
      <c r="J231" s="69">
        <v>2322135</v>
      </c>
      <c r="K231" s="70">
        <v>23221350</v>
      </c>
      <c r="L231" s="82">
        <v>44952</v>
      </c>
      <c r="M231" s="85">
        <v>45255</v>
      </c>
      <c r="N231" s="68">
        <v>304</v>
      </c>
      <c r="O231" s="57" t="s">
        <v>1529</v>
      </c>
      <c r="P231" s="68">
        <v>7</v>
      </c>
      <c r="Q231" s="58">
        <f t="shared" si="6"/>
        <v>44931</v>
      </c>
      <c r="R231" s="59">
        <f t="shared" si="7"/>
        <v>1159135180</v>
      </c>
      <c r="S231" s="68" t="s">
        <v>2942</v>
      </c>
      <c r="T231" s="70">
        <v>23221350</v>
      </c>
      <c r="U231" s="57" t="s">
        <v>1673</v>
      </c>
      <c r="V231" s="92" t="s">
        <v>1055</v>
      </c>
      <c r="W231" s="97"/>
      <c r="X231" s="98"/>
      <c r="Y231" s="97"/>
      <c r="Z231" s="99"/>
      <c r="AA231" s="79"/>
      <c r="AB231" s="79"/>
      <c r="AC231" s="79"/>
      <c r="AD231" s="75"/>
      <c r="AE231" s="79"/>
      <c r="AF231" s="79"/>
      <c r="AG231" s="89"/>
      <c r="AH231" s="75"/>
      <c r="AI231" s="79"/>
      <c r="AJ231" s="79"/>
      <c r="AK231" s="94"/>
      <c r="AL231" s="75"/>
      <c r="AM231" s="75"/>
      <c r="AN231" s="101"/>
      <c r="AO231" s="102"/>
      <c r="AP231" s="76"/>
      <c r="AQ231" s="57" t="s">
        <v>1397</v>
      </c>
      <c r="AR231" s="62" t="s">
        <v>2926</v>
      </c>
      <c r="AS231" s="62" t="s">
        <v>2927</v>
      </c>
      <c r="AT231" s="52" t="s">
        <v>2943</v>
      </c>
      <c r="AU231" s="53"/>
    </row>
    <row r="232" spans="1:47" ht="28.35" customHeight="1" x14ac:dyDescent="0.25">
      <c r="A232" s="46">
        <v>230</v>
      </c>
      <c r="B232" s="66" t="s">
        <v>2944</v>
      </c>
      <c r="C232" s="48" t="s">
        <v>980</v>
      </c>
      <c r="D232" s="71" t="s">
        <v>2861</v>
      </c>
      <c r="E232" s="50" t="s">
        <v>1423</v>
      </c>
      <c r="F232" s="51" t="s">
        <v>795</v>
      </c>
      <c r="G232" s="68" t="s">
        <v>2945</v>
      </c>
      <c r="H232" s="52" t="s">
        <v>2946</v>
      </c>
      <c r="I232" s="53" t="s">
        <v>1528</v>
      </c>
      <c r="J232" s="69">
        <v>2322135</v>
      </c>
      <c r="K232" s="70">
        <v>23221350</v>
      </c>
      <c r="L232" s="82">
        <v>44953</v>
      </c>
      <c r="M232" s="85">
        <v>45256</v>
      </c>
      <c r="N232" s="68">
        <v>304</v>
      </c>
      <c r="O232" s="57" t="s">
        <v>1529</v>
      </c>
      <c r="P232" s="68">
        <v>8</v>
      </c>
      <c r="Q232" s="58">
        <f t="shared" si="6"/>
        <v>44931</v>
      </c>
      <c r="R232" s="59">
        <f t="shared" si="7"/>
        <v>550087980</v>
      </c>
      <c r="S232" s="68" t="s">
        <v>2947</v>
      </c>
      <c r="T232" s="70">
        <v>23221350</v>
      </c>
      <c r="U232" s="57" t="s">
        <v>1673</v>
      </c>
      <c r="V232" s="92" t="s">
        <v>1512</v>
      </c>
      <c r="W232" s="97"/>
      <c r="X232" s="79"/>
      <c r="Y232" s="97"/>
      <c r="Z232" s="99"/>
      <c r="AA232" s="79"/>
      <c r="AB232" s="79"/>
      <c r="AC232" s="79"/>
      <c r="AD232" s="75"/>
      <c r="AE232" s="79"/>
      <c r="AF232" s="79"/>
      <c r="AG232" s="89"/>
      <c r="AH232" s="75"/>
      <c r="AI232" s="79"/>
      <c r="AJ232" s="79"/>
      <c r="AK232" s="94"/>
      <c r="AL232" s="75"/>
      <c r="AM232" s="75"/>
      <c r="AN232" s="101"/>
      <c r="AO232" s="102"/>
      <c r="AP232" s="76"/>
      <c r="AQ232" s="57" t="s">
        <v>1397</v>
      </c>
      <c r="AR232" s="62" t="s">
        <v>2661</v>
      </c>
      <c r="AS232" s="62" t="s">
        <v>2948</v>
      </c>
      <c r="AT232" s="52" t="s">
        <v>2949</v>
      </c>
      <c r="AU232" s="53"/>
    </row>
    <row r="233" spans="1:47" ht="28.35" customHeight="1" x14ac:dyDescent="0.25">
      <c r="A233" s="46">
        <v>231</v>
      </c>
      <c r="B233" s="66" t="s">
        <v>2950</v>
      </c>
      <c r="C233" s="48" t="s">
        <v>980</v>
      </c>
      <c r="D233" s="71" t="s">
        <v>2839</v>
      </c>
      <c r="E233" s="50" t="s">
        <v>1423</v>
      </c>
      <c r="F233" s="51" t="s">
        <v>2951</v>
      </c>
      <c r="G233" s="68" t="s">
        <v>2952</v>
      </c>
      <c r="H233" s="52" t="s">
        <v>2953</v>
      </c>
      <c r="I233" s="53" t="s">
        <v>1495</v>
      </c>
      <c r="J233" s="69">
        <v>3060000</v>
      </c>
      <c r="K233" s="70">
        <v>30600000</v>
      </c>
      <c r="L233" s="82">
        <v>44952</v>
      </c>
      <c r="M233" s="85">
        <v>45255</v>
      </c>
      <c r="N233" s="68">
        <v>304</v>
      </c>
      <c r="O233" s="57" t="s">
        <v>1496</v>
      </c>
      <c r="P233" s="68">
        <v>13</v>
      </c>
      <c r="Q233" s="58">
        <f t="shared" si="6"/>
        <v>44931</v>
      </c>
      <c r="R233" s="59">
        <f t="shared" si="7"/>
        <v>271920000</v>
      </c>
      <c r="S233" s="68" t="s">
        <v>2954</v>
      </c>
      <c r="T233" s="70">
        <v>30600000</v>
      </c>
      <c r="U233" s="57" t="s">
        <v>123</v>
      </c>
      <c r="V233" s="92" t="s">
        <v>1512</v>
      </c>
      <c r="W233" s="79"/>
      <c r="X233" s="79"/>
      <c r="Y233" s="79"/>
      <c r="Z233" s="79"/>
      <c r="AA233" s="79"/>
      <c r="AB233" s="79"/>
      <c r="AC233" s="79"/>
      <c r="AD233" s="60"/>
      <c r="AE233" s="79"/>
      <c r="AF233" s="79"/>
      <c r="AG233" s="89"/>
      <c r="AH233" s="75"/>
      <c r="AI233" s="79"/>
      <c r="AJ233" s="79"/>
      <c r="AK233" s="94"/>
      <c r="AL233" s="75"/>
      <c r="AM233" s="75"/>
      <c r="AN233" s="101"/>
      <c r="AO233" s="102"/>
      <c r="AP233" s="76"/>
      <c r="AQ233" s="57" t="s">
        <v>1397</v>
      </c>
      <c r="AR233" s="62" t="s">
        <v>2955</v>
      </c>
      <c r="AS233" s="62" t="s">
        <v>2956</v>
      </c>
      <c r="AT233" s="52" t="s">
        <v>2957</v>
      </c>
      <c r="AU233" s="53"/>
    </row>
    <row r="234" spans="1:47" ht="28.35" customHeight="1" x14ac:dyDescent="0.25">
      <c r="A234" s="46">
        <v>232</v>
      </c>
      <c r="B234" s="66" t="s">
        <v>2958</v>
      </c>
      <c r="C234" s="48" t="s">
        <v>980</v>
      </c>
      <c r="D234" s="71" t="s">
        <v>2839</v>
      </c>
      <c r="E234" s="50" t="s">
        <v>1423</v>
      </c>
      <c r="F234" s="51" t="s">
        <v>2959</v>
      </c>
      <c r="G234" s="68" t="s">
        <v>2960</v>
      </c>
      <c r="H234" s="52" t="s">
        <v>2638</v>
      </c>
      <c r="I234" s="53" t="s">
        <v>1495</v>
      </c>
      <c r="J234" s="69">
        <v>2266000</v>
      </c>
      <c r="K234" s="70">
        <v>22660000</v>
      </c>
      <c r="L234" s="82">
        <v>44952</v>
      </c>
      <c r="M234" s="85">
        <v>45255</v>
      </c>
      <c r="N234" s="68">
        <v>304</v>
      </c>
      <c r="O234" s="57" t="s">
        <v>1496</v>
      </c>
      <c r="P234" s="68">
        <v>12</v>
      </c>
      <c r="Q234" s="58">
        <f t="shared" si="6"/>
        <v>44931</v>
      </c>
      <c r="R234" s="59">
        <f t="shared" si="7"/>
        <v>1505871844</v>
      </c>
      <c r="S234" s="68" t="s">
        <v>2961</v>
      </c>
      <c r="T234" s="70">
        <v>22660000</v>
      </c>
      <c r="U234" s="57" t="s">
        <v>123</v>
      </c>
      <c r="V234" s="92" t="s">
        <v>1055</v>
      </c>
      <c r="W234" s="97"/>
      <c r="X234" s="79"/>
      <c r="Y234" s="97"/>
      <c r="Z234" s="99"/>
      <c r="AA234" s="79"/>
      <c r="AB234" s="79"/>
      <c r="AC234" s="79"/>
      <c r="AD234" s="75"/>
      <c r="AE234" s="79"/>
      <c r="AF234" s="79"/>
      <c r="AG234" s="89"/>
      <c r="AH234" s="79"/>
      <c r="AI234" s="79"/>
      <c r="AJ234" s="79"/>
      <c r="AK234" s="94"/>
      <c r="AL234" s="75"/>
      <c r="AM234" s="75"/>
      <c r="AN234" s="101"/>
      <c r="AO234" s="102"/>
      <c r="AP234" s="76"/>
      <c r="AQ234" s="57" t="s">
        <v>1397</v>
      </c>
      <c r="AR234" s="62" t="s">
        <v>2680</v>
      </c>
      <c r="AS234" s="62" t="s">
        <v>2962</v>
      </c>
      <c r="AT234" s="52" t="s">
        <v>2963</v>
      </c>
      <c r="AU234" s="53"/>
    </row>
    <row r="235" spans="1:47" ht="28.35" customHeight="1" x14ac:dyDescent="0.25">
      <c r="A235" s="46">
        <v>233</v>
      </c>
      <c r="B235" s="66" t="s">
        <v>2964</v>
      </c>
      <c r="C235" s="48" t="s">
        <v>980</v>
      </c>
      <c r="D235" s="71" t="s">
        <v>2861</v>
      </c>
      <c r="E235" s="50" t="s">
        <v>1423</v>
      </c>
      <c r="F235" s="51" t="s">
        <v>894</v>
      </c>
      <c r="G235" s="68" t="s">
        <v>893</v>
      </c>
      <c r="H235" s="52" t="s">
        <v>2638</v>
      </c>
      <c r="I235" s="53" t="s">
        <v>1495</v>
      </c>
      <c r="J235" s="69">
        <v>2266000</v>
      </c>
      <c r="K235" s="70">
        <v>22660000</v>
      </c>
      <c r="L235" s="82">
        <v>44953</v>
      </c>
      <c r="M235" s="85">
        <v>45256</v>
      </c>
      <c r="N235" s="68">
        <v>304</v>
      </c>
      <c r="O235" s="57" t="s">
        <v>1496</v>
      </c>
      <c r="P235" s="68">
        <v>12</v>
      </c>
      <c r="Q235" s="58">
        <f t="shared" si="6"/>
        <v>44931</v>
      </c>
      <c r="R235" s="59">
        <f t="shared" si="7"/>
        <v>1505871844</v>
      </c>
      <c r="S235" s="68" t="s">
        <v>2965</v>
      </c>
      <c r="T235" s="70">
        <v>22660000</v>
      </c>
      <c r="U235" s="51" t="s">
        <v>123</v>
      </c>
      <c r="V235" s="92" t="s">
        <v>1055</v>
      </c>
      <c r="W235" s="79"/>
      <c r="X235" s="79"/>
      <c r="Y235" s="79"/>
      <c r="Z235" s="79"/>
      <c r="AA235" s="79"/>
      <c r="AB235" s="79"/>
      <c r="AC235" s="79"/>
      <c r="AD235" s="60"/>
      <c r="AE235" s="79"/>
      <c r="AF235" s="79"/>
      <c r="AG235" s="79"/>
      <c r="AH235" s="79"/>
      <c r="AI235" s="79"/>
      <c r="AJ235" s="79"/>
      <c r="AK235" s="94"/>
      <c r="AL235" s="75"/>
      <c r="AM235" s="75"/>
      <c r="AN235" s="101"/>
      <c r="AO235" s="102"/>
      <c r="AP235" s="76"/>
      <c r="AQ235" s="57" t="s">
        <v>1397</v>
      </c>
      <c r="AR235" s="62" t="s">
        <v>2640</v>
      </c>
      <c r="AS235" s="62" t="s">
        <v>2668</v>
      </c>
      <c r="AT235" s="52" t="s">
        <v>2966</v>
      </c>
      <c r="AU235" s="53"/>
    </row>
    <row r="236" spans="1:47" ht="28.35" customHeight="1" x14ac:dyDescent="0.25">
      <c r="A236" s="46">
        <v>234</v>
      </c>
      <c r="B236" s="66" t="s">
        <v>2967</v>
      </c>
      <c r="C236" s="48" t="s">
        <v>980</v>
      </c>
      <c r="D236" s="71" t="s">
        <v>2839</v>
      </c>
      <c r="E236" s="50" t="s">
        <v>1423</v>
      </c>
      <c r="F236" s="51" t="s">
        <v>2968</v>
      </c>
      <c r="G236" s="68" t="s">
        <v>2969</v>
      </c>
      <c r="H236" s="52" t="s">
        <v>2970</v>
      </c>
      <c r="I236" s="53" t="s">
        <v>1393</v>
      </c>
      <c r="J236" s="69">
        <v>1854000</v>
      </c>
      <c r="K236" s="70">
        <v>20394000</v>
      </c>
      <c r="L236" s="82">
        <v>44952</v>
      </c>
      <c r="M236" s="85">
        <v>45285</v>
      </c>
      <c r="N236" s="68">
        <v>334</v>
      </c>
      <c r="O236" s="57" t="s">
        <v>1394</v>
      </c>
      <c r="P236" s="68">
        <v>9</v>
      </c>
      <c r="Q236" s="58">
        <f t="shared" si="6"/>
        <v>44931</v>
      </c>
      <c r="R236" s="59">
        <f t="shared" si="7"/>
        <v>535597200</v>
      </c>
      <c r="S236" s="68" t="s">
        <v>2971</v>
      </c>
      <c r="T236" s="70">
        <v>20394000</v>
      </c>
      <c r="U236" s="57" t="s">
        <v>1412</v>
      </c>
      <c r="V236" s="92" t="s">
        <v>1055</v>
      </c>
      <c r="W236" s="97"/>
      <c r="X236" s="79"/>
      <c r="Y236" s="97"/>
      <c r="Z236" s="99"/>
      <c r="AA236" s="98"/>
      <c r="AB236" s="97"/>
      <c r="AC236" s="114"/>
      <c r="AD236" s="115"/>
      <c r="AE236" s="79"/>
      <c r="AF236" s="79"/>
      <c r="AG236" s="89"/>
      <c r="AH236" s="79"/>
      <c r="AI236" s="99"/>
      <c r="AJ236" s="79"/>
      <c r="AK236" s="94"/>
      <c r="AL236" s="79"/>
      <c r="AM236" s="106"/>
      <c r="AN236" s="97"/>
      <c r="AO236" s="79"/>
      <c r="AP236" s="80"/>
      <c r="AQ236" s="57" t="s">
        <v>1397</v>
      </c>
      <c r="AR236" s="62" t="s">
        <v>2972</v>
      </c>
      <c r="AS236" s="62" t="s">
        <v>2973</v>
      </c>
      <c r="AT236" s="52" t="s">
        <v>2974</v>
      </c>
      <c r="AU236" s="53"/>
    </row>
    <row r="237" spans="1:47" ht="28.35" customHeight="1" x14ac:dyDescent="0.25">
      <c r="A237" s="46">
        <v>235</v>
      </c>
      <c r="B237" s="66" t="s">
        <v>2975</v>
      </c>
      <c r="C237" s="48" t="s">
        <v>980</v>
      </c>
      <c r="D237" s="71" t="s">
        <v>2861</v>
      </c>
      <c r="E237" s="50" t="s">
        <v>1389</v>
      </c>
      <c r="F237" s="51" t="s">
        <v>2976</v>
      </c>
      <c r="G237" s="68" t="s">
        <v>2977</v>
      </c>
      <c r="H237" s="52" t="s">
        <v>2978</v>
      </c>
      <c r="I237" s="53" t="s">
        <v>1786</v>
      </c>
      <c r="J237" s="69">
        <v>3677100</v>
      </c>
      <c r="K237" s="70">
        <v>36771000</v>
      </c>
      <c r="L237" s="82">
        <v>44953</v>
      </c>
      <c r="M237" s="85">
        <v>45256</v>
      </c>
      <c r="N237" s="68">
        <v>304</v>
      </c>
      <c r="O237" s="51" t="s">
        <v>1443</v>
      </c>
      <c r="P237" s="68">
        <v>3</v>
      </c>
      <c r="Q237" s="58">
        <f t="shared" si="6"/>
        <v>44931</v>
      </c>
      <c r="R237" s="59">
        <f t="shared" si="7"/>
        <v>222861100</v>
      </c>
      <c r="S237" s="68" t="s">
        <v>2979</v>
      </c>
      <c r="T237" s="70">
        <v>36771000</v>
      </c>
      <c r="U237" s="57" t="s">
        <v>31</v>
      </c>
      <c r="V237" s="92" t="s">
        <v>1055</v>
      </c>
      <c r="W237" s="97"/>
      <c r="X237" s="98"/>
      <c r="Y237" s="97"/>
      <c r="Z237" s="99"/>
      <c r="AA237" s="79"/>
      <c r="AB237" s="79"/>
      <c r="AC237" s="79"/>
      <c r="AD237" s="75"/>
      <c r="AE237" s="79"/>
      <c r="AF237" s="79"/>
      <c r="AG237" s="89"/>
      <c r="AH237" s="75"/>
      <c r="AI237" s="79"/>
      <c r="AJ237" s="79"/>
      <c r="AK237" s="94"/>
      <c r="AL237" s="75"/>
      <c r="AM237" s="75"/>
      <c r="AN237" s="101"/>
      <c r="AO237" s="102"/>
      <c r="AP237" s="76"/>
      <c r="AQ237" s="57" t="s">
        <v>1397</v>
      </c>
      <c r="AR237" s="62" t="s">
        <v>2980</v>
      </c>
      <c r="AS237" s="62" t="s">
        <v>2981</v>
      </c>
      <c r="AT237" s="52" t="s">
        <v>2982</v>
      </c>
      <c r="AU237" s="53"/>
    </row>
    <row r="238" spans="1:47" ht="28.35" customHeight="1" x14ac:dyDescent="0.25">
      <c r="A238" s="46">
        <v>236</v>
      </c>
      <c r="B238" s="66" t="s">
        <v>2983</v>
      </c>
      <c r="C238" s="48" t="s">
        <v>980</v>
      </c>
      <c r="D238" s="71" t="s">
        <v>2861</v>
      </c>
      <c r="E238" s="50" t="s">
        <v>1423</v>
      </c>
      <c r="F238" s="51" t="s">
        <v>909</v>
      </c>
      <c r="G238" s="68" t="s">
        <v>2984</v>
      </c>
      <c r="H238" s="52" t="s">
        <v>1903</v>
      </c>
      <c r="I238" s="53" t="s">
        <v>1495</v>
      </c>
      <c r="J238" s="69">
        <v>2987000</v>
      </c>
      <c r="K238" s="70">
        <v>29870000</v>
      </c>
      <c r="L238" s="82">
        <v>44953</v>
      </c>
      <c r="M238" s="85">
        <v>45256</v>
      </c>
      <c r="N238" s="68">
        <v>304</v>
      </c>
      <c r="O238" s="57" t="s">
        <v>1496</v>
      </c>
      <c r="P238" s="68">
        <v>13</v>
      </c>
      <c r="Q238" s="58">
        <f t="shared" si="6"/>
        <v>44931</v>
      </c>
      <c r="R238" s="59">
        <f t="shared" si="7"/>
        <v>271920000</v>
      </c>
      <c r="S238" s="68" t="s">
        <v>2985</v>
      </c>
      <c r="T238" s="70">
        <v>29870000</v>
      </c>
      <c r="U238" s="57" t="s">
        <v>123</v>
      </c>
      <c r="V238" s="92" t="s">
        <v>1512</v>
      </c>
      <c r="W238" s="97"/>
      <c r="X238" s="98"/>
      <c r="Y238" s="97"/>
      <c r="Z238" s="99"/>
      <c r="AA238" s="79"/>
      <c r="AB238" s="79"/>
      <c r="AC238" s="79"/>
      <c r="AD238" s="75"/>
      <c r="AE238" s="79"/>
      <c r="AF238" s="79"/>
      <c r="AG238" s="89"/>
      <c r="AH238" s="75"/>
      <c r="AI238" s="79"/>
      <c r="AJ238" s="79"/>
      <c r="AK238" s="94"/>
      <c r="AL238" s="75"/>
      <c r="AM238" s="75"/>
      <c r="AN238" s="101"/>
      <c r="AO238" s="102"/>
      <c r="AP238" s="76"/>
      <c r="AQ238" s="57" t="s">
        <v>1397</v>
      </c>
      <c r="AR238" s="62" t="s">
        <v>2728</v>
      </c>
      <c r="AS238" s="62" t="s">
        <v>2986</v>
      </c>
      <c r="AT238" s="52" t="s">
        <v>2987</v>
      </c>
      <c r="AU238" s="53"/>
    </row>
    <row r="239" spans="1:47" ht="28.35" customHeight="1" x14ac:dyDescent="0.25">
      <c r="A239" s="46">
        <v>237</v>
      </c>
      <c r="B239" s="66" t="s">
        <v>2988</v>
      </c>
      <c r="C239" s="48" t="s">
        <v>980</v>
      </c>
      <c r="D239" s="71" t="s">
        <v>2861</v>
      </c>
      <c r="E239" s="50" t="s">
        <v>1389</v>
      </c>
      <c r="F239" s="51" t="s">
        <v>2989</v>
      </c>
      <c r="G239" s="68" t="s">
        <v>2990</v>
      </c>
      <c r="H239" s="52" t="s">
        <v>2991</v>
      </c>
      <c r="I239" s="53" t="s">
        <v>1462</v>
      </c>
      <c r="J239" s="69">
        <v>3151800</v>
      </c>
      <c r="K239" s="70">
        <v>34669800</v>
      </c>
      <c r="L239" s="82">
        <v>44953</v>
      </c>
      <c r="M239" s="85">
        <v>45286</v>
      </c>
      <c r="N239" s="68">
        <v>334</v>
      </c>
      <c r="O239" s="51" t="s">
        <v>1463</v>
      </c>
      <c r="P239" s="68">
        <v>11</v>
      </c>
      <c r="Q239" s="58">
        <f t="shared" si="6"/>
        <v>44931</v>
      </c>
      <c r="R239" s="59">
        <f t="shared" si="7"/>
        <v>1275410620</v>
      </c>
      <c r="S239" s="68" t="s">
        <v>2992</v>
      </c>
      <c r="T239" s="70">
        <v>34669800</v>
      </c>
      <c r="U239" s="57" t="s">
        <v>1014</v>
      </c>
      <c r="V239" s="92" t="s">
        <v>1512</v>
      </c>
      <c r="W239" s="97"/>
      <c r="X239" s="98"/>
      <c r="Y239" s="97"/>
      <c r="Z239" s="99"/>
      <c r="AA239" s="79"/>
      <c r="AB239" s="79"/>
      <c r="AC239" s="79"/>
      <c r="AD239" s="75"/>
      <c r="AE239" s="79"/>
      <c r="AF239" s="79"/>
      <c r="AG239" s="89"/>
      <c r="AH239" s="79"/>
      <c r="AI239" s="79"/>
      <c r="AJ239" s="79"/>
      <c r="AK239" s="94"/>
      <c r="AL239" s="75"/>
      <c r="AM239" s="75"/>
      <c r="AN239" s="101"/>
      <c r="AO239" s="102"/>
      <c r="AP239" s="76"/>
      <c r="AQ239" s="57" t="s">
        <v>1397</v>
      </c>
      <c r="AR239" s="62" t="s">
        <v>2993</v>
      </c>
      <c r="AS239" s="62" t="s">
        <v>2994</v>
      </c>
      <c r="AT239" s="52" t="s">
        <v>2995</v>
      </c>
      <c r="AU239" s="53"/>
    </row>
    <row r="240" spans="1:47" ht="28.35" customHeight="1" x14ac:dyDescent="0.25">
      <c r="A240" s="46">
        <v>238</v>
      </c>
      <c r="B240" s="66" t="s">
        <v>2996</v>
      </c>
      <c r="C240" s="48" t="s">
        <v>980</v>
      </c>
      <c r="D240" s="71" t="s">
        <v>2861</v>
      </c>
      <c r="E240" s="50" t="s">
        <v>1423</v>
      </c>
      <c r="F240" s="51" t="s">
        <v>2997</v>
      </c>
      <c r="G240" s="68" t="s">
        <v>2998</v>
      </c>
      <c r="H240" s="52" t="s">
        <v>2999</v>
      </c>
      <c r="I240" s="53" t="s">
        <v>1495</v>
      </c>
      <c r="J240" s="69">
        <v>2987000</v>
      </c>
      <c r="K240" s="70">
        <v>29870000</v>
      </c>
      <c r="L240" s="82">
        <v>44953</v>
      </c>
      <c r="M240" s="85">
        <v>45256</v>
      </c>
      <c r="N240" s="68">
        <v>304</v>
      </c>
      <c r="O240" s="57" t="s">
        <v>1496</v>
      </c>
      <c r="P240" s="68">
        <v>14</v>
      </c>
      <c r="Q240" s="58">
        <f t="shared" si="6"/>
        <v>44931</v>
      </c>
      <c r="R240" s="59">
        <f t="shared" si="7"/>
        <v>630727269</v>
      </c>
      <c r="S240" s="68" t="s">
        <v>3000</v>
      </c>
      <c r="T240" s="70">
        <v>29870000</v>
      </c>
      <c r="U240" s="57" t="s">
        <v>28</v>
      </c>
      <c r="V240" s="92" t="s">
        <v>1055</v>
      </c>
      <c r="W240" s="97"/>
      <c r="X240" s="98"/>
      <c r="Y240" s="97"/>
      <c r="Z240" s="99"/>
      <c r="AA240" s="79"/>
      <c r="AB240" s="79"/>
      <c r="AC240" s="79"/>
      <c r="AD240" s="75"/>
      <c r="AE240" s="79"/>
      <c r="AF240" s="79"/>
      <c r="AG240" s="89"/>
      <c r="AH240" s="75"/>
      <c r="AI240" s="79"/>
      <c r="AJ240" s="79"/>
      <c r="AK240" s="94"/>
      <c r="AL240" s="75"/>
      <c r="AM240" s="75"/>
      <c r="AN240" s="101"/>
      <c r="AO240" s="102"/>
      <c r="AP240" s="76"/>
      <c r="AQ240" s="57" t="s">
        <v>1397</v>
      </c>
      <c r="AR240" s="62" t="s">
        <v>2728</v>
      </c>
      <c r="AS240" s="62" t="s">
        <v>3001</v>
      </c>
      <c r="AT240" s="52" t="s">
        <v>3002</v>
      </c>
      <c r="AU240" s="53"/>
    </row>
    <row r="241" spans="1:47" ht="28.35" customHeight="1" x14ac:dyDescent="0.25">
      <c r="A241" s="46">
        <v>239</v>
      </c>
      <c r="B241" s="66" t="s">
        <v>3003</v>
      </c>
      <c r="C241" s="48" t="s">
        <v>980</v>
      </c>
      <c r="D241" s="71" t="s">
        <v>2861</v>
      </c>
      <c r="E241" s="50" t="s">
        <v>1423</v>
      </c>
      <c r="F241" s="51" t="s">
        <v>3004</v>
      </c>
      <c r="G241" s="68" t="s">
        <v>3005</v>
      </c>
      <c r="H241" s="52" t="s">
        <v>2031</v>
      </c>
      <c r="I241" s="53" t="s">
        <v>17</v>
      </c>
      <c r="J241" s="69">
        <v>1854000</v>
      </c>
      <c r="K241" s="70">
        <v>20394000</v>
      </c>
      <c r="L241" s="82">
        <v>44953</v>
      </c>
      <c r="M241" s="85">
        <v>45286</v>
      </c>
      <c r="N241" s="68">
        <v>334</v>
      </c>
      <c r="O241" s="57" t="s">
        <v>1511</v>
      </c>
      <c r="P241" s="68">
        <v>11</v>
      </c>
      <c r="Q241" s="58">
        <f t="shared" si="6"/>
        <v>44931</v>
      </c>
      <c r="R241" s="59">
        <f t="shared" si="7"/>
        <v>1275410620</v>
      </c>
      <c r="S241" s="68" t="s">
        <v>3006</v>
      </c>
      <c r="T241" s="70">
        <v>20394000</v>
      </c>
      <c r="U241" s="57" t="s">
        <v>1014</v>
      </c>
      <c r="V241" s="92" t="s">
        <v>1512</v>
      </c>
      <c r="W241" s="97"/>
      <c r="X241" s="106"/>
      <c r="Y241" s="97"/>
      <c r="Z241" s="99"/>
      <c r="AA241" s="79"/>
      <c r="AB241" s="79"/>
      <c r="AC241" s="79"/>
      <c r="AD241" s="75"/>
      <c r="AE241" s="79"/>
      <c r="AF241" s="79"/>
      <c r="AG241" s="89"/>
      <c r="AH241" s="75"/>
      <c r="AI241" s="99"/>
      <c r="AJ241" s="79"/>
      <c r="AK241" s="94"/>
      <c r="AL241" s="75"/>
      <c r="AM241" s="75"/>
      <c r="AN241" s="101"/>
      <c r="AO241" s="102"/>
      <c r="AP241" s="76"/>
      <c r="AQ241" s="57" t="s">
        <v>1397</v>
      </c>
      <c r="AR241" s="62" t="s">
        <v>2033</v>
      </c>
      <c r="AS241" s="62" t="s">
        <v>2072</v>
      </c>
      <c r="AT241" s="52" t="s">
        <v>3007</v>
      </c>
      <c r="AU241" s="53"/>
    </row>
    <row r="242" spans="1:47" ht="28.35" customHeight="1" x14ac:dyDescent="0.25">
      <c r="A242" s="46">
        <v>240</v>
      </c>
      <c r="B242" s="66" t="s">
        <v>3008</v>
      </c>
      <c r="C242" s="48" t="s">
        <v>980</v>
      </c>
      <c r="D242" s="71" t="s">
        <v>2861</v>
      </c>
      <c r="E242" s="50" t="s">
        <v>1389</v>
      </c>
      <c r="F242" s="83" t="s">
        <v>313</v>
      </c>
      <c r="G242" s="68" t="s">
        <v>3009</v>
      </c>
      <c r="H242" s="52" t="s">
        <v>1895</v>
      </c>
      <c r="I242" s="53" t="s">
        <v>1528</v>
      </c>
      <c r="J242" s="69">
        <v>3302592</v>
      </c>
      <c r="K242" s="70">
        <v>33025920</v>
      </c>
      <c r="L242" s="82">
        <v>44953</v>
      </c>
      <c r="M242" s="85">
        <v>45256</v>
      </c>
      <c r="N242" s="68">
        <v>304</v>
      </c>
      <c r="O242" s="57" t="s">
        <v>1529</v>
      </c>
      <c r="P242" s="68">
        <v>7</v>
      </c>
      <c r="Q242" s="58">
        <f t="shared" si="6"/>
        <v>44931</v>
      </c>
      <c r="R242" s="59">
        <f t="shared" si="7"/>
        <v>1159135180</v>
      </c>
      <c r="S242" s="68" t="s">
        <v>3010</v>
      </c>
      <c r="T242" s="70">
        <v>33025920</v>
      </c>
      <c r="U242" s="57" t="s">
        <v>1673</v>
      </c>
      <c r="V242" s="92" t="s">
        <v>1055</v>
      </c>
      <c r="W242" s="97"/>
      <c r="X242" s="98"/>
      <c r="Y242" s="97"/>
      <c r="Z242" s="99"/>
      <c r="AA242" s="79"/>
      <c r="AB242" s="79"/>
      <c r="AC242" s="79"/>
      <c r="AD242" s="75"/>
      <c r="AE242" s="79"/>
      <c r="AF242" s="79"/>
      <c r="AG242" s="89"/>
      <c r="AH242" s="75"/>
      <c r="AI242" s="79"/>
      <c r="AJ242" s="79"/>
      <c r="AK242" s="94"/>
      <c r="AL242" s="75"/>
      <c r="AM242" s="75"/>
      <c r="AN242" s="101"/>
      <c r="AO242" s="102"/>
      <c r="AP242" s="76"/>
      <c r="AQ242" s="57" t="s">
        <v>1397</v>
      </c>
      <c r="AR242" s="62" t="s">
        <v>3011</v>
      </c>
      <c r="AS242" s="62" t="s">
        <v>3012</v>
      </c>
      <c r="AT242" s="52" t="s">
        <v>3013</v>
      </c>
      <c r="AU242" s="53"/>
    </row>
    <row r="243" spans="1:47" ht="28.35" customHeight="1" x14ac:dyDescent="0.25">
      <c r="A243" s="46">
        <v>241</v>
      </c>
      <c r="B243" s="66" t="s">
        <v>3014</v>
      </c>
      <c r="C243" s="48" t="s">
        <v>980</v>
      </c>
      <c r="D243" s="71" t="s">
        <v>2861</v>
      </c>
      <c r="E243" s="50" t="s">
        <v>1423</v>
      </c>
      <c r="F243" s="83" t="s">
        <v>3015</v>
      </c>
      <c r="G243" s="68" t="s">
        <v>3016</v>
      </c>
      <c r="H243" s="52" t="s">
        <v>2559</v>
      </c>
      <c r="I243" s="53" t="s">
        <v>17</v>
      </c>
      <c r="J243" s="69">
        <v>2500000</v>
      </c>
      <c r="K243" s="70">
        <v>25000000</v>
      </c>
      <c r="L243" s="82">
        <v>44953</v>
      </c>
      <c r="M243" s="85">
        <v>45256</v>
      </c>
      <c r="N243" s="68">
        <v>304</v>
      </c>
      <c r="O243" s="57" t="s">
        <v>1511</v>
      </c>
      <c r="P243" s="68">
        <v>10</v>
      </c>
      <c r="Q243" s="58">
        <f t="shared" si="6"/>
        <v>44931</v>
      </c>
      <c r="R243" s="59">
        <f t="shared" si="7"/>
        <v>1569561300</v>
      </c>
      <c r="S243" s="68" t="s">
        <v>3017</v>
      </c>
      <c r="T243" s="70">
        <v>25000000</v>
      </c>
      <c r="U243" s="57" t="s">
        <v>1014</v>
      </c>
      <c r="V243" s="92" t="s">
        <v>1055</v>
      </c>
      <c r="W243" s="97"/>
      <c r="X243" s="106"/>
      <c r="Y243" s="97"/>
      <c r="Z243" s="99"/>
      <c r="AA243" s="79"/>
      <c r="AB243" s="79"/>
      <c r="AC243" s="79"/>
      <c r="AD243" s="75"/>
      <c r="AE243" s="79"/>
      <c r="AF243" s="79"/>
      <c r="AG243" s="89"/>
      <c r="AH243" s="75"/>
      <c r="AI243" s="79"/>
      <c r="AJ243" s="79"/>
      <c r="AK243" s="94"/>
      <c r="AL243" s="75"/>
      <c r="AM243" s="75"/>
      <c r="AN243" s="101"/>
      <c r="AO243" s="102"/>
      <c r="AP243" s="76"/>
      <c r="AQ243" s="57" t="s">
        <v>1397</v>
      </c>
      <c r="AR243" s="62" t="s">
        <v>3018</v>
      </c>
      <c r="AS243" s="62" t="s">
        <v>2561</v>
      </c>
      <c r="AT243" s="52" t="s">
        <v>3019</v>
      </c>
      <c r="AU243" s="53"/>
    </row>
    <row r="244" spans="1:47" ht="28.35" customHeight="1" x14ac:dyDescent="0.25">
      <c r="A244" s="46">
        <v>242</v>
      </c>
      <c r="B244" s="66" t="s">
        <v>3020</v>
      </c>
      <c r="C244" s="48" t="s">
        <v>980</v>
      </c>
      <c r="D244" s="71" t="s">
        <v>2861</v>
      </c>
      <c r="E244" s="50" t="s">
        <v>1389</v>
      </c>
      <c r="F244" s="51" t="s">
        <v>3021</v>
      </c>
      <c r="G244" s="68" t="s">
        <v>3022</v>
      </c>
      <c r="H244" s="52" t="s">
        <v>2158</v>
      </c>
      <c r="I244" s="53" t="s">
        <v>17</v>
      </c>
      <c r="J244" s="69">
        <v>3677100</v>
      </c>
      <c r="K244" s="70">
        <v>40448100</v>
      </c>
      <c r="L244" s="82">
        <v>44953</v>
      </c>
      <c r="M244" s="85">
        <v>45286</v>
      </c>
      <c r="N244" s="68">
        <v>334</v>
      </c>
      <c r="O244" s="57" t="s">
        <v>1511</v>
      </c>
      <c r="P244" s="68">
        <v>10</v>
      </c>
      <c r="Q244" s="58">
        <f t="shared" si="6"/>
        <v>44931</v>
      </c>
      <c r="R244" s="59">
        <f t="shared" si="7"/>
        <v>1569561300</v>
      </c>
      <c r="S244" s="68" t="s">
        <v>3023</v>
      </c>
      <c r="T244" s="70">
        <v>40448100</v>
      </c>
      <c r="U244" s="57" t="s">
        <v>1014</v>
      </c>
      <c r="V244" s="92" t="s">
        <v>1055</v>
      </c>
      <c r="W244" s="97"/>
      <c r="X244" s="98"/>
      <c r="Y244" s="97"/>
      <c r="Z244" s="99"/>
      <c r="AA244" s="79"/>
      <c r="AB244" s="79"/>
      <c r="AC244" s="79"/>
      <c r="AD244" s="75"/>
      <c r="AE244" s="79"/>
      <c r="AF244" s="79"/>
      <c r="AG244" s="89"/>
      <c r="AH244" s="75"/>
      <c r="AI244" s="99"/>
      <c r="AJ244" s="79"/>
      <c r="AK244" s="94"/>
      <c r="AL244" s="75"/>
      <c r="AM244" s="75"/>
      <c r="AN244" s="101"/>
      <c r="AO244" s="102"/>
      <c r="AP244" s="76"/>
      <c r="AQ244" s="57" t="s">
        <v>1397</v>
      </c>
      <c r="AR244" s="62" t="s">
        <v>2046</v>
      </c>
      <c r="AS244" s="62" t="s">
        <v>3024</v>
      </c>
      <c r="AT244" s="52" t="s">
        <v>3025</v>
      </c>
      <c r="AU244" s="53"/>
    </row>
    <row r="245" spans="1:47" ht="28.35" customHeight="1" x14ac:dyDescent="0.25">
      <c r="A245" s="46">
        <v>243</v>
      </c>
      <c r="B245" s="66" t="s">
        <v>3026</v>
      </c>
      <c r="C245" s="48" t="s">
        <v>980</v>
      </c>
      <c r="D245" s="71" t="s">
        <v>2861</v>
      </c>
      <c r="E245" s="50" t="s">
        <v>1423</v>
      </c>
      <c r="F245" s="83" t="s">
        <v>3027</v>
      </c>
      <c r="G245" s="68" t="s">
        <v>3028</v>
      </c>
      <c r="H245" s="52" t="s">
        <v>2031</v>
      </c>
      <c r="I245" s="53" t="s">
        <v>17</v>
      </c>
      <c r="J245" s="69">
        <v>1854000</v>
      </c>
      <c r="K245" s="70">
        <v>20394000</v>
      </c>
      <c r="L245" s="82">
        <v>44953</v>
      </c>
      <c r="M245" s="85">
        <v>45286</v>
      </c>
      <c r="N245" s="68">
        <v>334</v>
      </c>
      <c r="O245" s="57" t="s">
        <v>1511</v>
      </c>
      <c r="P245" s="68">
        <v>10</v>
      </c>
      <c r="Q245" s="58">
        <f t="shared" si="6"/>
        <v>44931</v>
      </c>
      <c r="R245" s="59">
        <f t="shared" si="7"/>
        <v>1569561300</v>
      </c>
      <c r="S245" s="68" t="s">
        <v>3029</v>
      </c>
      <c r="T245" s="70">
        <v>20394000</v>
      </c>
      <c r="U245" s="57" t="s">
        <v>1014</v>
      </c>
      <c r="V245" s="92" t="s">
        <v>1055</v>
      </c>
      <c r="W245" s="97"/>
      <c r="X245" s="98"/>
      <c r="Y245" s="97"/>
      <c r="Z245" s="99"/>
      <c r="AA245" s="79"/>
      <c r="AB245" s="79"/>
      <c r="AC245" s="79"/>
      <c r="AD245" s="75"/>
      <c r="AE245" s="79"/>
      <c r="AF245" s="79"/>
      <c r="AG245" s="89"/>
      <c r="AH245" s="75"/>
      <c r="AI245" s="99"/>
      <c r="AJ245" s="79"/>
      <c r="AK245" s="94"/>
      <c r="AL245" s="75"/>
      <c r="AM245" s="75"/>
      <c r="AN245" s="101"/>
      <c r="AO245" s="102"/>
      <c r="AP245" s="76"/>
      <c r="AQ245" s="57" t="s">
        <v>1397</v>
      </c>
      <c r="AR245" s="62" t="s">
        <v>2033</v>
      </c>
      <c r="AS245" s="62" t="s">
        <v>3030</v>
      </c>
      <c r="AT245" s="52" t="s">
        <v>3031</v>
      </c>
      <c r="AU245" s="53"/>
    </row>
    <row r="246" spans="1:47" ht="28.35" customHeight="1" x14ac:dyDescent="0.25">
      <c r="A246" s="46">
        <v>244</v>
      </c>
      <c r="B246" s="66" t="s">
        <v>3032</v>
      </c>
      <c r="C246" s="48" t="s">
        <v>980</v>
      </c>
      <c r="D246" s="71" t="s">
        <v>2861</v>
      </c>
      <c r="E246" s="50" t="s">
        <v>1423</v>
      </c>
      <c r="F246" s="51" t="s">
        <v>3033</v>
      </c>
      <c r="G246" s="68" t="s">
        <v>3034</v>
      </c>
      <c r="H246" s="52" t="s">
        <v>3035</v>
      </c>
      <c r="I246" s="53" t="s">
        <v>1528</v>
      </c>
      <c r="J246" s="69">
        <v>2836620</v>
      </c>
      <c r="K246" s="70">
        <v>28366200</v>
      </c>
      <c r="L246" s="82">
        <v>44953</v>
      </c>
      <c r="M246" s="85">
        <v>45256</v>
      </c>
      <c r="N246" s="68">
        <v>304</v>
      </c>
      <c r="O246" s="57" t="s">
        <v>1529</v>
      </c>
      <c r="P246" s="68">
        <v>6</v>
      </c>
      <c r="Q246" s="58">
        <f t="shared" si="6"/>
        <v>44931</v>
      </c>
      <c r="R246" s="59">
        <f t="shared" si="7"/>
        <v>168462900</v>
      </c>
      <c r="S246" s="68" t="s">
        <v>3036</v>
      </c>
      <c r="T246" s="70">
        <v>28366200</v>
      </c>
      <c r="U246" s="57" t="s">
        <v>1570</v>
      </c>
      <c r="V246" s="92" t="s">
        <v>1055</v>
      </c>
      <c r="W246" s="97"/>
      <c r="X246" s="79"/>
      <c r="Y246" s="97"/>
      <c r="Z246" s="99"/>
      <c r="AA246" s="79"/>
      <c r="AB246" s="79"/>
      <c r="AC246" s="79"/>
      <c r="AD246" s="75"/>
      <c r="AE246" s="79"/>
      <c r="AF246" s="79"/>
      <c r="AG246" s="89"/>
      <c r="AH246" s="79"/>
      <c r="AI246" s="99"/>
      <c r="AJ246" s="79"/>
      <c r="AK246" s="94"/>
      <c r="AL246" s="75"/>
      <c r="AM246" s="75"/>
      <c r="AN246" s="101"/>
      <c r="AO246" s="102"/>
      <c r="AP246" s="76"/>
      <c r="AQ246" s="57" t="s">
        <v>1397</v>
      </c>
      <c r="AR246" s="62" t="s">
        <v>3037</v>
      </c>
      <c r="AS246" s="62" t="s">
        <v>3038</v>
      </c>
      <c r="AT246" s="52" t="s">
        <v>3039</v>
      </c>
      <c r="AU246" s="53"/>
    </row>
    <row r="247" spans="1:47" ht="28.35" customHeight="1" x14ac:dyDescent="0.25">
      <c r="A247" s="46">
        <v>245</v>
      </c>
      <c r="B247" s="66" t="s">
        <v>3040</v>
      </c>
      <c r="C247" s="48" t="s">
        <v>980</v>
      </c>
      <c r="D247" s="71" t="s">
        <v>2861</v>
      </c>
      <c r="E247" s="50" t="s">
        <v>1423</v>
      </c>
      <c r="F247" s="83" t="s">
        <v>3041</v>
      </c>
      <c r="G247" s="68" t="s">
        <v>3042</v>
      </c>
      <c r="H247" s="52" t="s">
        <v>2031</v>
      </c>
      <c r="I247" s="53" t="s">
        <v>17</v>
      </c>
      <c r="J247" s="69">
        <v>1854000</v>
      </c>
      <c r="K247" s="70">
        <v>20394000</v>
      </c>
      <c r="L247" s="82">
        <v>44953</v>
      </c>
      <c r="M247" s="85">
        <v>45286</v>
      </c>
      <c r="N247" s="68">
        <v>334</v>
      </c>
      <c r="O247" s="57" t="s">
        <v>1511</v>
      </c>
      <c r="P247" s="68">
        <v>10</v>
      </c>
      <c r="Q247" s="58">
        <f t="shared" si="6"/>
        <v>44931</v>
      </c>
      <c r="R247" s="59">
        <f t="shared" si="7"/>
        <v>1569561300</v>
      </c>
      <c r="S247" s="68" t="s">
        <v>3043</v>
      </c>
      <c r="T247" s="70">
        <v>20394000</v>
      </c>
      <c r="U247" s="57" t="s">
        <v>1014</v>
      </c>
      <c r="V247" s="92" t="s">
        <v>1055</v>
      </c>
      <c r="W247" s="97"/>
      <c r="X247" s="98"/>
      <c r="Y247" s="97"/>
      <c r="Z247" s="99"/>
      <c r="AA247" s="79"/>
      <c r="AB247" s="79"/>
      <c r="AC247" s="79"/>
      <c r="AD247" s="75"/>
      <c r="AE247" s="79"/>
      <c r="AF247" s="79"/>
      <c r="AG247" s="89"/>
      <c r="AH247" s="79"/>
      <c r="AI247" s="99"/>
      <c r="AJ247" s="79"/>
      <c r="AK247" s="94"/>
      <c r="AL247" s="75"/>
      <c r="AM247" s="75"/>
      <c r="AN247" s="101"/>
      <c r="AO247" s="102"/>
      <c r="AP247" s="76"/>
      <c r="AQ247" s="57" t="s">
        <v>1397</v>
      </c>
      <c r="AR247" s="62" t="s">
        <v>2033</v>
      </c>
      <c r="AS247" s="62" t="s">
        <v>2072</v>
      </c>
      <c r="AT247" s="52" t="s">
        <v>3044</v>
      </c>
      <c r="AU247" s="53"/>
    </row>
    <row r="248" spans="1:47" ht="28.35" customHeight="1" x14ac:dyDescent="0.25">
      <c r="A248" s="46">
        <v>246</v>
      </c>
      <c r="B248" s="66" t="s">
        <v>3045</v>
      </c>
      <c r="C248" s="48" t="s">
        <v>980</v>
      </c>
      <c r="D248" s="71" t="s">
        <v>2861</v>
      </c>
      <c r="E248" s="50" t="s">
        <v>1423</v>
      </c>
      <c r="F248" s="51" t="s">
        <v>3046</v>
      </c>
      <c r="G248" s="68" t="s">
        <v>3047</v>
      </c>
      <c r="H248" s="52" t="s">
        <v>1852</v>
      </c>
      <c r="I248" s="53" t="s">
        <v>17</v>
      </c>
      <c r="J248" s="69">
        <v>2626500</v>
      </c>
      <c r="K248" s="70">
        <v>28891500</v>
      </c>
      <c r="L248" s="82">
        <v>44953</v>
      </c>
      <c r="M248" s="85">
        <v>45286</v>
      </c>
      <c r="N248" s="68">
        <v>334</v>
      </c>
      <c r="O248" s="57" t="s">
        <v>1511</v>
      </c>
      <c r="P248" s="68">
        <v>11</v>
      </c>
      <c r="Q248" s="58">
        <f t="shared" si="6"/>
        <v>44931</v>
      </c>
      <c r="R248" s="59">
        <f t="shared" si="7"/>
        <v>1275410620</v>
      </c>
      <c r="S248" s="68" t="s">
        <v>3048</v>
      </c>
      <c r="T248" s="70">
        <v>28891500</v>
      </c>
      <c r="U248" s="57" t="s">
        <v>1014</v>
      </c>
      <c r="V248" s="92" t="s">
        <v>1512</v>
      </c>
      <c r="W248" s="79"/>
      <c r="X248" s="79"/>
      <c r="Y248" s="79"/>
      <c r="Z248" s="79"/>
      <c r="AA248" s="79"/>
      <c r="AB248" s="79"/>
      <c r="AC248" s="79"/>
      <c r="AD248" s="60"/>
      <c r="AE248" s="79"/>
      <c r="AF248" s="79"/>
      <c r="AG248" s="89"/>
      <c r="AH248" s="79"/>
      <c r="AI248" s="79"/>
      <c r="AJ248" s="79"/>
      <c r="AK248" s="94"/>
      <c r="AL248" s="75"/>
      <c r="AM248" s="75"/>
      <c r="AN248" s="101"/>
      <c r="AO248" s="102"/>
      <c r="AP248" s="76"/>
      <c r="AQ248" s="57" t="s">
        <v>1397</v>
      </c>
      <c r="AR248" s="62" t="s">
        <v>3049</v>
      </c>
      <c r="AS248" s="62" t="s">
        <v>3050</v>
      </c>
      <c r="AT248" s="52" t="s">
        <v>3051</v>
      </c>
      <c r="AU248" s="53"/>
    </row>
    <row r="249" spans="1:47" ht="28.35" customHeight="1" x14ac:dyDescent="0.25">
      <c r="A249" s="46">
        <v>247</v>
      </c>
      <c r="B249" s="66" t="s">
        <v>3052</v>
      </c>
      <c r="C249" s="48" t="s">
        <v>980</v>
      </c>
      <c r="D249" s="71" t="s">
        <v>2861</v>
      </c>
      <c r="E249" s="50" t="s">
        <v>1389</v>
      </c>
      <c r="F249" s="51" t="s">
        <v>3053</v>
      </c>
      <c r="G249" s="68" t="s">
        <v>3054</v>
      </c>
      <c r="H249" s="52" t="s">
        <v>2158</v>
      </c>
      <c r="I249" s="53" t="s">
        <v>17</v>
      </c>
      <c r="J249" s="69">
        <v>3677100</v>
      </c>
      <c r="K249" s="70">
        <v>40448100</v>
      </c>
      <c r="L249" s="82">
        <v>44953</v>
      </c>
      <c r="M249" s="85">
        <v>45286</v>
      </c>
      <c r="N249" s="68">
        <v>334</v>
      </c>
      <c r="O249" s="57" t="s">
        <v>1511</v>
      </c>
      <c r="P249" s="68">
        <v>10</v>
      </c>
      <c r="Q249" s="58">
        <f t="shared" si="6"/>
        <v>44931</v>
      </c>
      <c r="R249" s="59">
        <f t="shared" si="7"/>
        <v>1569561300</v>
      </c>
      <c r="S249" s="68" t="s">
        <v>3055</v>
      </c>
      <c r="T249" s="70">
        <v>40448100</v>
      </c>
      <c r="U249" s="57" t="s">
        <v>1014</v>
      </c>
      <c r="V249" s="92" t="s">
        <v>1055</v>
      </c>
      <c r="W249" s="97"/>
      <c r="X249" s="79"/>
      <c r="Y249" s="97"/>
      <c r="Z249" s="99"/>
      <c r="AA249" s="98"/>
      <c r="AB249" s="97"/>
      <c r="AC249" s="79"/>
      <c r="AD249" s="75"/>
      <c r="AE249" s="79"/>
      <c r="AF249" s="79"/>
      <c r="AG249" s="89"/>
      <c r="AH249" s="79"/>
      <c r="AI249" s="79"/>
      <c r="AJ249" s="79"/>
      <c r="AK249" s="94"/>
      <c r="AL249" s="79"/>
      <c r="AM249" s="79"/>
      <c r="AN249" s="97"/>
      <c r="AO249" s="79"/>
      <c r="AP249" s="80"/>
      <c r="AQ249" s="57" t="s">
        <v>1397</v>
      </c>
      <c r="AR249" s="62" t="s">
        <v>2046</v>
      </c>
      <c r="AS249" s="62" t="s">
        <v>3056</v>
      </c>
      <c r="AT249" s="52" t="s">
        <v>3057</v>
      </c>
      <c r="AU249" s="53"/>
    </row>
    <row r="250" spans="1:47" ht="28.35" customHeight="1" x14ac:dyDescent="0.25">
      <c r="A250" s="46">
        <v>248</v>
      </c>
      <c r="B250" s="66" t="s">
        <v>3058</v>
      </c>
      <c r="C250" s="48" t="s">
        <v>980</v>
      </c>
      <c r="D250" s="71" t="s">
        <v>2861</v>
      </c>
      <c r="E250" s="50" t="s">
        <v>1389</v>
      </c>
      <c r="F250" s="51" t="s">
        <v>3059</v>
      </c>
      <c r="G250" s="68" t="s">
        <v>3060</v>
      </c>
      <c r="H250" s="52" t="s">
        <v>3061</v>
      </c>
      <c r="I250" s="53" t="s">
        <v>1462</v>
      </c>
      <c r="J250" s="69">
        <v>3000000</v>
      </c>
      <c r="K250" s="70">
        <v>33000000</v>
      </c>
      <c r="L250" s="82">
        <v>44953</v>
      </c>
      <c r="M250" s="85">
        <v>45286</v>
      </c>
      <c r="N250" s="68">
        <v>334</v>
      </c>
      <c r="O250" s="51" t="s">
        <v>1463</v>
      </c>
      <c r="P250" s="68" t="s">
        <v>3062</v>
      </c>
      <c r="Q250" s="58" t="e">
        <f t="shared" si="6"/>
        <v>#N/A</v>
      </c>
      <c r="R250" s="59" t="e">
        <f t="shared" si="7"/>
        <v>#N/A</v>
      </c>
      <c r="S250" s="68" t="s">
        <v>3063</v>
      </c>
      <c r="T250" s="70">
        <v>33000000</v>
      </c>
      <c r="U250" s="57" t="s">
        <v>1014</v>
      </c>
      <c r="V250" s="92" t="s">
        <v>1778</v>
      </c>
      <c r="W250" s="97"/>
      <c r="X250" s="98"/>
      <c r="Y250" s="97"/>
      <c r="Z250" s="99"/>
      <c r="AA250" s="79"/>
      <c r="AB250" s="79"/>
      <c r="AC250" s="79"/>
      <c r="AD250" s="75"/>
      <c r="AE250" s="79"/>
      <c r="AF250" s="79"/>
      <c r="AG250" s="89"/>
      <c r="AH250" s="79"/>
      <c r="AI250" s="79"/>
      <c r="AJ250" s="79"/>
      <c r="AK250" s="94"/>
      <c r="AL250" s="75"/>
      <c r="AM250" s="75"/>
      <c r="AN250" s="101"/>
      <c r="AO250" s="102"/>
      <c r="AP250" s="76"/>
      <c r="AQ250" s="57" t="s">
        <v>1397</v>
      </c>
      <c r="AR250" s="62" t="s">
        <v>3064</v>
      </c>
      <c r="AS250" s="62" t="s">
        <v>3065</v>
      </c>
      <c r="AT250" s="52" t="s">
        <v>3066</v>
      </c>
      <c r="AU250" s="53"/>
    </row>
    <row r="251" spans="1:47" ht="28.35" customHeight="1" x14ac:dyDescent="0.25">
      <c r="A251" s="46">
        <v>249</v>
      </c>
      <c r="B251" s="66" t="s">
        <v>3067</v>
      </c>
      <c r="C251" s="48" t="s">
        <v>980</v>
      </c>
      <c r="D251" s="71" t="s">
        <v>3068</v>
      </c>
      <c r="E251" s="50" t="s">
        <v>1423</v>
      </c>
      <c r="F251" s="83" t="s">
        <v>381</v>
      </c>
      <c r="G251" s="68" t="s">
        <v>380</v>
      </c>
      <c r="H251" s="52" t="s">
        <v>1671</v>
      </c>
      <c r="I251" s="53" t="s">
        <v>1528</v>
      </c>
      <c r="J251" s="69">
        <v>2322135</v>
      </c>
      <c r="K251" s="70">
        <v>23221350</v>
      </c>
      <c r="L251" s="82">
        <v>44956</v>
      </c>
      <c r="M251" s="85">
        <v>45259</v>
      </c>
      <c r="N251" s="68">
        <v>304</v>
      </c>
      <c r="O251" s="57" t="s">
        <v>1529</v>
      </c>
      <c r="P251" s="68">
        <v>7</v>
      </c>
      <c r="Q251" s="58">
        <f t="shared" si="6"/>
        <v>44931</v>
      </c>
      <c r="R251" s="59">
        <f t="shared" si="7"/>
        <v>1159135180</v>
      </c>
      <c r="S251" s="68" t="s">
        <v>3069</v>
      </c>
      <c r="T251" s="70">
        <v>23221350</v>
      </c>
      <c r="U251" s="57" t="s">
        <v>1673</v>
      </c>
      <c r="V251" s="92" t="s">
        <v>1055</v>
      </c>
      <c r="W251" s="97"/>
      <c r="X251" s="79"/>
      <c r="Y251" s="97"/>
      <c r="Z251" s="99"/>
      <c r="AA251" s="98"/>
      <c r="AB251" s="97"/>
      <c r="AC251" s="114"/>
      <c r="AD251" s="75"/>
      <c r="AE251" s="79"/>
      <c r="AF251" s="79"/>
      <c r="AG251" s="89"/>
      <c r="AH251" s="79"/>
      <c r="AI251" s="79"/>
      <c r="AJ251" s="79"/>
      <c r="AK251" s="94"/>
      <c r="AL251" s="79"/>
      <c r="AM251" s="79"/>
      <c r="AN251" s="97"/>
      <c r="AO251" s="79"/>
      <c r="AP251" s="80"/>
      <c r="AQ251" s="57" t="s">
        <v>1397</v>
      </c>
      <c r="AR251" s="62" t="s">
        <v>2661</v>
      </c>
      <c r="AS251" s="62" t="s">
        <v>2662</v>
      </c>
      <c r="AT251" s="52" t="s">
        <v>3070</v>
      </c>
      <c r="AU251" s="53"/>
    </row>
    <row r="252" spans="1:47" ht="28.35" customHeight="1" x14ac:dyDescent="0.25">
      <c r="A252" s="46">
        <v>250</v>
      </c>
      <c r="B252" s="66" t="s">
        <v>3071</v>
      </c>
      <c r="C252" s="48" t="s">
        <v>980</v>
      </c>
      <c r="D252" s="71" t="s">
        <v>3068</v>
      </c>
      <c r="E252" s="50" t="s">
        <v>1423</v>
      </c>
      <c r="F252" s="51" t="s">
        <v>331</v>
      </c>
      <c r="G252" s="68" t="s">
        <v>3072</v>
      </c>
      <c r="H252" s="52" t="s">
        <v>1671</v>
      </c>
      <c r="I252" s="53" t="s">
        <v>1528</v>
      </c>
      <c r="J252" s="69">
        <v>2322135</v>
      </c>
      <c r="K252" s="70">
        <v>4664270</v>
      </c>
      <c r="L252" s="82">
        <v>44956</v>
      </c>
      <c r="M252" s="85">
        <v>45259</v>
      </c>
      <c r="N252" s="68">
        <v>304</v>
      </c>
      <c r="O252" s="57" t="s">
        <v>1529</v>
      </c>
      <c r="P252" s="68">
        <v>7</v>
      </c>
      <c r="Q252" s="58">
        <f t="shared" si="6"/>
        <v>44931</v>
      </c>
      <c r="R252" s="59">
        <f t="shared" si="7"/>
        <v>1159135180</v>
      </c>
      <c r="S252" s="68" t="s">
        <v>3073</v>
      </c>
      <c r="T252" s="70">
        <v>23221350</v>
      </c>
      <c r="U252" s="57" t="s">
        <v>1673</v>
      </c>
      <c r="V252" s="92" t="s">
        <v>1055</v>
      </c>
      <c r="W252" s="97"/>
      <c r="X252" s="79"/>
      <c r="Y252" s="97"/>
      <c r="Z252" s="99"/>
      <c r="AA252" s="98"/>
      <c r="AB252" s="97"/>
      <c r="AC252" s="114"/>
      <c r="AD252" s="75"/>
      <c r="AE252" s="79"/>
      <c r="AF252" s="79"/>
      <c r="AG252" s="89"/>
      <c r="AH252" s="79"/>
      <c r="AI252" s="79"/>
      <c r="AJ252" s="79"/>
      <c r="AK252" s="94"/>
      <c r="AL252" s="79"/>
      <c r="AM252" s="79"/>
      <c r="AN252" s="97"/>
      <c r="AO252" s="79"/>
      <c r="AP252" s="80"/>
      <c r="AQ252" s="57" t="s">
        <v>1397</v>
      </c>
      <c r="AR252" s="62" t="s">
        <v>3074</v>
      </c>
      <c r="AS252" s="62" t="s">
        <v>2662</v>
      </c>
      <c r="AT252" s="52" t="s">
        <v>3075</v>
      </c>
      <c r="AU252" s="53"/>
    </row>
    <row r="253" spans="1:47" ht="28.35" customHeight="1" x14ac:dyDescent="0.25">
      <c r="A253" s="46">
        <v>251</v>
      </c>
      <c r="B253" s="66" t="s">
        <v>3076</v>
      </c>
      <c r="C253" s="48" t="s">
        <v>980</v>
      </c>
      <c r="D253" s="71" t="s">
        <v>3068</v>
      </c>
      <c r="E253" s="50" t="s">
        <v>1423</v>
      </c>
      <c r="F253" s="51" t="s">
        <v>341</v>
      </c>
      <c r="G253" s="68" t="s">
        <v>3077</v>
      </c>
      <c r="H253" s="52" t="s">
        <v>1671</v>
      </c>
      <c r="I253" s="53" t="s">
        <v>1528</v>
      </c>
      <c r="J253" s="69">
        <v>2322135</v>
      </c>
      <c r="K253" s="70">
        <v>23221350</v>
      </c>
      <c r="L253" s="82">
        <v>44956</v>
      </c>
      <c r="M253" s="85">
        <v>45259</v>
      </c>
      <c r="N253" s="68">
        <v>304</v>
      </c>
      <c r="O253" s="57" t="s">
        <v>1529</v>
      </c>
      <c r="P253" s="68">
        <v>7</v>
      </c>
      <c r="Q253" s="58">
        <f t="shared" si="6"/>
        <v>44931</v>
      </c>
      <c r="R253" s="59">
        <f t="shared" si="7"/>
        <v>1159135180</v>
      </c>
      <c r="S253" s="68" t="s">
        <v>3078</v>
      </c>
      <c r="T253" s="70">
        <v>23221350</v>
      </c>
      <c r="U253" s="57" t="s">
        <v>1673</v>
      </c>
      <c r="V253" s="92" t="s">
        <v>1055</v>
      </c>
      <c r="W253" s="97"/>
      <c r="X253" s="79"/>
      <c r="Y253" s="97"/>
      <c r="Z253" s="99"/>
      <c r="AA253" s="98"/>
      <c r="AB253" s="97"/>
      <c r="AC253" s="114"/>
      <c r="AD253" s="75"/>
      <c r="AE253" s="79"/>
      <c r="AF253" s="79"/>
      <c r="AG253" s="89"/>
      <c r="AH253" s="79"/>
      <c r="AI253" s="79"/>
      <c r="AJ253" s="79"/>
      <c r="AK253" s="94"/>
      <c r="AL253" s="79"/>
      <c r="AM253" s="79"/>
      <c r="AN253" s="97"/>
      <c r="AO253" s="79"/>
      <c r="AP253" s="80"/>
      <c r="AQ253" s="57" t="s">
        <v>1397</v>
      </c>
      <c r="AR253" s="62" t="s">
        <v>2661</v>
      </c>
      <c r="AS253" s="62" t="s">
        <v>2662</v>
      </c>
      <c r="AT253" s="52" t="s">
        <v>3079</v>
      </c>
      <c r="AU253" s="53"/>
    </row>
    <row r="254" spans="1:47" ht="28.35" customHeight="1" x14ac:dyDescent="0.25">
      <c r="A254" s="46">
        <v>252</v>
      </c>
      <c r="B254" s="66" t="s">
        <v>3080</v>
      </c>
      <c r="C254" s="48" t="s">
        <v>980</v>
      </c>
      <c r="D254" s="71" t="s">
        <v>3068</v>
      </c>
      <c r="E254" s="50" t="s">
        <v>1423</v>
      </c>
      <c r="F254" s="51" t="s">
        <v>3081</v>
      </c>
      <c r="G254" s="68" t="s">
        <v>3082</v>
      </c>
      <c r="H254" s="52" t="s">
        <v>3083</v>
      </c>
      <c r="I254" s="53" t="s">
        <v>1528</v>
      </c>
      <c r="J254" s="69">
        <v>2322135</v>
      </c>
      <c r="K254" s="70">
        <v>23221350</v>
      </c>
      <c r="L254" s="82">
        <v>44956</v>
      </c>
      <c r="M254" s="85">
        <v>45259</v>
      </c>
      <c r="N254" s="68">
        <v>304</v>
      </c>
      <c r="O254" s="57" t="s">
        <v>1529</v>
      </c>
      <c r="P254" s="68">
        <v>7</v>
      </c>
      <c r="Q254" s="58">
        <f t="shared" si="6"/>
        <v>44931</v>
      </c>
      <c r="R254" s="59">
        <f t="shared" si="7"/>
        <v>1159135180</v>
      </c>
      <c r="S254" s="68" t="s">
        <v>3084</v>
      </c>
      <c r="T254" s="70">
        <v>23221350</v>
      </c>
      <c r="U254" s="57" t="s">
        <v>1673</v>
      </c>
      <c r="V254" s="92" t="s">
        <v>1055</v>
      </c>
      <c r="W254" s="97"/>
      <c r="X254" s="79"/>
      <c r="Y254" s="97"/>
      <c r="Z254" s="99"/>
      <c r="AA254" s="98"/>
      <c r="AB254" s="97"/>
      <c r="AC254" s="114"/>
      <c r="AD254" s="75"/>
      <c r="AE254" s="79"/>
      <c r="AF254" s="79"/>
      <c r="AG254" s="89"/>
      <c r="AH254" s="79"/>
      <c r="AI254" s="79"/>
      <c r="AJ254" s="79"/>
      <c r="AK254" s="94"/>
      <c r="AL254" s="79"/>
      <c r="AM254" s="79"/>
      <c r="AN254" s="97"/>
      <c r="AO254" s="79"/>
      <c r="AP254" s="80"/>
      <c r="AQ254" s="57" t="s">
        <v>1397</v>
      </c>
      <c r="AR254" s="62" t="s">
        <v>2661</v>
      </c>
      <c r="AS254" s="62" t="s">
        <v>3085</v>
      </c>
      <c r="AT254" s="52" t="s">
        <v>3086</v>
      </c>
      <c r="AU254" s="53"/>
    </row>
    <row r="255" spans="1:47" ht="28.35" customHeight="1" x14ac:dyDescent="0.25">
      <c r="A255" s="46">
        <v>253</v>
      </c>
      <c r="B255" s="66" t="s">
        <v>3087</v>
      </c>
      <c r="C255" s="48" t="s">
        <v>980</v>
      </c>
      <c r="D255" s="71" t="s">
        <v>3068</v>
      </c>
      <c r="E255" s="50" t="s">
        <v>1423</v>
      </c>
      <c r="F255" s="51" t="s">
        <v>3088</v>
      </c>
      <c r="G255" s="68" t="s">
        <v>3089</v>
      </c>
      <c r="H255" s="52" t="s">
        <v>3090</v>
      </c>
      <c r="I255" s="53" t="s">
        <v>1528</v>
      </c>
      <c r="J255" s="69">
        <v>2322135</v>
      </c>
      <c r="K255" s="70">
        <v>23221350</v>
      </c>
      <c r="L255" s="82">
        <v>44956</v>
      </c>
      <c r="M255" s="85">
        <v>45259</v>
      </c>
      <c r="N255" s="68">
        <v>304</v>
      </c>
      <c r="O255" s="57" t="s">
        <v>1529</v>
      </c>
      <c r="P255" s="68">
        <v>7</v>
      </c>
      <c r="Q255" s="58">
        <f t="shared" si="6"/>
        <v>44931</v>
      </c>
      <c r="R255" s="59">
        <f t="shared" si="7"/>
        <v>1159135180</v>
      </c>
      <c r="S255" s="68" t="s">
        <v>3091</v>
      </c>
      <c r="T255" s="70">
        <v>23221350</v>
      </c>
      <c r="U255" s="57" t="s">
        <v>1673</v>
      </c>
      <c r="V255" s="92" t="s">
        <v>1055</v>
      </c>
      <c r="W255" s="97"/>
      <c r="X255" s="79"/>
      <c r="Y255" s="97"/>
      <c r="Z255" s="99"/>
      <c r="AA255" s="98"/>
      <c r="AB255" s="97"/>
      <c r="AC255" s="79"/>
      <c r="AD255" s="75"/>
      <c r="AE255" s="79"/>
      <c r="AF255" s="79"/>
      <c r="AG255" s="89"/>
      <c r="AH255" s="79"/>
      <c r="AI255" s="79"/>
      <c r="AJ255" s="79"/>
      <c r="AK255" s="94"/>
      <c r="AL255" s="75"/>
      <c r="AM255" s="75"/>
      <c r="AN255" s="101"/>
      <c r="AO255" s="102"/>
      <c r="AP255" s="76"/>
      <c r="AQ255" s="57" t="s">
        <v>1397</v>
      </c>
      <c r="AR255" s="62" t="s">
        <v>2661</v>
      </c>
      <c r="AS255" s="62" t="s">
        <v>3085</v>
      </c>
      <c r="AT255" s="52" t="s">
        <v>3092</v>
      </c>
      <c r="AU255" s="53"/>
    </row>
    <row r="256" spans="1:47" ht="28.35" customHeight="1" x14ac:dyDescent="0.25">
      <c r="A256" s="46">
        <v>254</v>
      </c>
      <c r="B256" s="66" t="s">
        <v>3093</v>
      </c>
      <c r="C256" s="48" t="s">
        <v>980</v>
      </c>
      <c r="D256" s="71" t="s">
        <v>3068</v>
      </c>
      <c r="E256" s="50" t="s">
        <v>1423</v>
      </c>
      <c r="F256" s="51" t="s">
        <v>3094</v>
      </c>
      <c r="G256" s="68" t="s">
        <v>3095</v>
      </c>
      <c r="H256" s="52" t="s">
        <v>3090</v>
      </c>
      <c r="I256" s="53" t="s">
        <v>1528</v>
      </c>
      <c r="J256" s="69">
        <v>2322135</v>
      </c>
      <c r="K256" s="70">
        <v>23221350</v>
      </c>
      <c r="L256" s="82">
        <v>44956</v>
      </c>
      <c r="M256" s="85">
        <v>45259</v>
      </c>
      <c r="N256" s="68">
        <v>304</v>
      </c>
      <c r="O256" s="57" t="s">
        <v>1529</v>
      </c>
      <c r="P256" s="68">
        <v>7</v>
      </c>
      <c r="Q256" s="58">
        <f t="shared" si="6"/>
        <v>44931</v>
      </c>
      <c r="R256" s="59">
        <f t="shared" si="7"/>
        <v>1159135180</v>
      </c>
      <c r="S256" s="68" t="s">
        <v>3096</v>
      </c>
      <c r="T256" s="70">
        <v>23221350</v>
      </c>
      <c r="U256" s="57" t="s">
        <v>1673</v>
      </c>
      <c r="V256" s="92" t="s">
        <v>1055</v>
      </c>
      <c r="W256" s="97"/>
      <c r="X256" s="79"/>
      <c r="Y256" s="97"/>
      <c r="Z256" s="99"/>
      <c r="AA256" s="98"/>
      <c r="AB256" s="97"/>
      <c r="AC256" s="114"/>
      <c r="AD256" s="75"/>
      <c r="AE256" s="79"/>
      <c r="AF256" s="79"/>
      <c r="AG256" s="89"/>
      <c r="AH256" s="75"/>
      <c r="AI256" s="79"/>
      <c r="AJ256" s="79"/>
      <c r="AK256" s="94"/>
      <c r="AL256" s="79"/>
      <c r="AM256" s="79"/>
      <c r="AN256" s="97"/>
      <c r="AO256" s="79"/>
      <c r="AP256" s="80"/>
      <c r="AQ256" s="57" t="s">
        <v>1397</v>
      </c>
      <c r="AR256" s="62" t="s">
        <v>2661</v>
      </c>
      <c r="AS256" s="62" t="s">
        <v>3085</v>
      </c>
      <c r="AT256" s="52" t="s">
        <v>3097</v>
      </c>
      <c r="AU256" s="53"/>
    </row>
    <row r="257" spans="1:47" ht="28.35" customHeight="1" x14ac:dyDescent="0.25">
      <c r="A257" s="46">
        <v>255</v>
      </c>
      <c r="B257" s="66" t="s">
        <v>3098</v>
      </c>
      <c r="C257" s="48" t="s">
        <v>980</v>
      </c>
      <c r="D257" s="71" t="s">
        <v>3068</v>
      </c>
      <c r="E257" s="50" t="s">
        <v>1423</v>
      </c>
      <c r="F257" s="51" t="s">
        <v>3099</v>
      </c>
      <c r="G257" s="68" t="s">
        <v>3100</v>
      </c>
      <c r="H257" s="52" t="s">
        <v>2638</v>
      </c>
      <c r="I257" s="53" t="s">
        <v>1495</v>
      </c>
      <c r="J257" s="69">
        <v>2266000</v>
      </c>
      <c r="K257" s="70">
        <v>22660000</v>
      </c>
      <c r="L257" s="82">
        <v>44956</v>
      </c>
      <c r="M257" s="85">
        <v>45259</v>
      </c>
      <c r="N257" s="68">
        <v>304</v>
      </c>
      <c r="O257" s="57" t="s">
        <v>1496</v>
      </c>
      <c r="P257" s="68">
        <v>12</v>
      </c>
      <c r="Q257" s="58">
        <f t="shared" si="6"/>
        <v>44931</v>
      </c>
      <c r="R257" s="59">
        <f t="shared" si="7"/>
        <v>1505871844</v>
      </c>
      <c r="S257" s="68" t="s">
        <v>3101</v>
      </c>
      <c r="T257" s="70">
        <v>22660000</v>
      </c>
      <c r="U257" s="57" t="s">
        <v>123</v>
      </c>
      <c r="V257" s="92" t="s">
        <v>1055</v>
      </c>
      <c r="W257" s="97"/>
      <c r="X257" s="79"/>
      <c r="Y257" s="97"/>
      <c r="Z257" s="99"/>
      <c r="AA257" s="98"/>
      <c r="AB257" s="97"/>
      <c r="AC257" s="114"/>
      <c r="AD257" s="75"/>
      <c r="AE257" s="79"/>
      <c r="AF257" s="79"/>
      <c r="AG257" s="89"/>
      <c r="AH257" s="75"/>
      <c r="AI257" s="79"/>
      <c r="AJ257" s="79"/>
      <c r="AK257" s="94"/>
      <c r="AL257" s="79"/>
      <c r="AM257" s="79"/>
      <c r="AN257" s="97"/>
      <c r="AO257" s="79"/>
      <c r="AP257" s="80"/>
      <c r="AQ257" s="57" t="s">
        <v>1397</v>
      </c>
      <c r="AR257" s="62" t="s">
        <v>2640</v>
      </c>
      <c r="AS257" s="62" t="s">
        <v>2641</v>
      </c>
      <c r="AT257" s="52" t="s">
        <v>3102</v>
      </c>
      <c r="AU257" s="53"/>
    </row>
    <row r="258" spans="1:47" ht="28.35" customHeight="1" x14ac:dyDescent="0.25">
      <c r="A258" s="46">
        <v>256</v>
      </c>
      <c r="B258" s="66" t="s">
        <v>3103</v>
      </c>
      <c r="C258" s="48" t="s">
        <v>980</v>
      </c>
      <c r="D258" s="82" t="s">
        <v>3068</v>
      </c>
      <c r="E258" s="50" t="s">
        <v>1423</v>
      </c>
      <c r="F258" s="51" t="s">
        <v>3104</v>
      </c>
      <c r="G258" s="68" t="s">
        <v>3105</v>
      </c>
      <c r="H258" s="52" t="s">
        <v>2638</v>
      </c>
      <c r="I258" s="53" t="s">
        <v>1495</v>
      </c>
      <c r="J258" s="69">
        <v>2266000</v>
      </c>
      <c r="K258" s="70">
        <v>22660000</v>
      </c>
      <c r="L258" s="82">
        <v>44956</v>
      </c>
      <c r="M258" s="85">
        <v>45259</v>
      </c>
      <c r="N258" s="68">
        <v>304</v>
      </c>
      <c r="O258" s="57" t="s">
        <v>1496</v>
      </c>
      <c r="P258" s="68">
        <v>12</v>
      </c>
      <c r="Q258" s="58">
        <f t="shared" si="6"/>
        <v>44931</v>
      </c>
      <c r="R258" s="59">
        <f t="shared" si="7"/>
        <v>1505871844</v>
      </c>
      <c r="S258" s="68" t="s">
        <v>3106</v>
      </c>
      <c r="T258" s="70">
        <v>22660000</v>
      </c>
      <c r="U258" s="57" t="s">
        <v>123</v>
      </c>
      <c r="V258" s="92" t="s">
        <v>1055</v>
      </c>
      <c r="W258" s="97"/>
      <c r="X258" s="79"/>
      <c r="Y258" s="97"/>
      <c r="Z258" s="99"/>
      <c r="AA258" s="79"/>
      <c r="AB258" s="79"/>
      <c r="AC258" s="79"/>
      <c r="AD258" s="75"/>
      <c r="AE258" s="79"/>
      <c r="AF258" s="79"/>
      <c r="AG258" s="89"/>
      <c r="AH258" s="75"/>
      <c r="AI258" s="79"/>
      <c r="AJ258" s="79"/>
      <c r="AK258" s="94"/>
      <c r="AL258" s="75"/>
      <c r="AM258" s="75"/>
      <c r="AN258" s="101"/>
      <c r="AO258" s="102"/>
      <c r="AP258" s="76"/>
      <c r="AQ258" s="57" t="s">
        <v>1397</v>
      </c>
      <c r="AR258" s="62" t="s">
        <v>2640</v>
      </c>
      <c r="AS258" s="62" t="s">
        <v>2641</v>
      </c>
      <c r="AT258" s="52" t="s">
        <v>3107</v>
      </c>
      <c r="AU258" s="53"/>
    </row>
    <row r="259" spans="1:47" ht="28.35" customHeight="1" x14ac:dyDescent="0.25">
      <c r="A259" s="46">
        <v>257</v>
      </c>
      <c r="B259" s="66" t="s">
        <v>3108</v>
      </c>
      <c r="C259" s="48" t="s">
        <v>980</v>
      </c>
      <c r="D259" s="71" t="s">
        <v>3068</v>
      </c>
      <c r="E259" s="50" t="s">
        <v>1423</v>
      </c>
      <c r="F259" s="51" t="s">
        <v>3109</v>
      </c>
      <c r="G259" s="68" t="s">
        <v>3110</v>
      </c>
      <c r="H259" s="52" t="s">
        <v>2638</v>
      </c>
      <c r="I259" s="53" t="s">
        <v>1495</v>
      </c>
      <c r="J259" s="69">
        <v>2266000</v>
      </c>
      <c r="K259" s="70">
        <v>22660000</v>
      </c>
      <c r="L259" s="82">
        <v>44956</v>
      </c>
      <c r="M259" s="85">
        <v>45259</v>
      </c>
      <c r="N259" s="68">
        <v>304</v>
      </c>
      <c r="O259" s="57" t="s">
        <v>1496</v>
      </c>
      <c r="P259" s="68">
        <v>12</v>
      </c>
      <c r="Q259" s="58">
        <f t="shared" si="6"/>
        <v>44931</v>
      </c>
      <c r="R259" s="59">
        <f t="shared" si="7"/>
        <v>1505871844</v>
      </c>
      <c r="S259" s="68" t="s">
        <v>3111</v>
      </c>
      <c r="T259" s="70">
        <v>22660000</v>
      </c>
      <c r="U259" s="57" t="s">
        <v>123</v>
      </c>
      <c r="V259" s="92" t="s">
        <v>1055</v>
      </c>
      <c r="W259" s="97"/>
      <c r="X259" s="79"/>
      <c r="Y259" s="97"/>
      <c r="Z259" s="99"/>
      <c r="AA259" s="79"/>
      <c r="AB259" s="79"/>
      <c r="AC259" s="79"/>
      <c r="AD259" s="75"/>
      <c r="AE259" s="79"/>
      <c r="AF259" s="79"/>
      <c r="AG259" s="89"/>
      <c r="AH259" s="75"/>
      <c r="AI259" s="79"/>
      <c r="AJ259" s="79"/>
      <c r="AK259" s="94"/>
      <c r="AL259" s="75"/>
      <c r="AM259" s="75"/>
      <c r="AN259" s="101"/>
      <c r="AO259" s="102"/>
      <c r="AP259" s="76"/>
      <c r="AQ259" s="57" t="s">
        <v>1397</v>
      </c>
      <c r="AR259" s="62" t="s">
        <v>2640</v>
      </c>
      <c r="AS259" s="62" t="s">
        <v>2641</v>
      </c>
      <c r="AT259" s="52" t="s">
        <v>3112</v>
      </c>
      <c r="AU259" s="53"/>
    </row>
    <row r="260" spans="1:47" ht="28.35" customHeight="1" x14ac:dyDescent="0.25">
      <c r="A260" s="46">
        <v>258</v>
      </c>
      <c r="B260" s="66" t="s">
        <v>3113</v>
      </c>
      <c r="C260" s="48" t="s">
        <v>980</v>
      </c>
      <c r="D260" s="71" t="s">
        <v>3068</v>
      </c>
      <c r="E260" s="50" t="s">
        <v>1423</v>
      </c>
      <c r="F260" s="51" t="s">
        <v>3114</v>
      </c>
      <c r="G260" s="68" t="s">
        <v>3115</v>
      </c>
      <c r="H260" s="52" t="s">
        <v>2638</v>
      </c>
      <c r="I260" s="53" t="s">
        <v>1495</v>
      </c>
      <c r="J260" s="69">
        <v>2266000</v>
      </c>
      <c r="K260" s="70">
        <v>22660000</v>
      </c>
      <c r="L260" s="82">
        <v>44956</v>
      </c>
      <c r="M260" s="85">
        <v>45259</v>
      </c>
      <c r="N260" s="68">
        <v>304</v>
      </c>
      <c r="O260" s="57" t="s">
        <v>1496</v>
      </c>
      <c r="P260" s="68">
        <v>12</v>
      </c>
      <c r="Q260" s="58">
        <f t="shared" ref="Q260:Q323" si="8">+VLOOKUP(P260,$AX$3:$AZ$16,2,FALSE)</f>
        <v>44931</v>
      </c>
      <c r="R260" s="59">
        <f t="shared" ref="R260:R323" si="9">+VLOOKUP(P260,$AX$3:$AZ$16,3,FALSE)</f>
        <v>1505871844</v>
      </c>
      <c r="S260" s="68" t="s">
        <v>3116</v>
      </c>
      <c r="T260" s="70">
        <v>22660000</v>
      </c>
      <c r="U260" s="57" t="s">
        <v>123</v>
      </c>
      <c r="V260" s="92" t="s">
        <v>1055</v>
      </c>
      <c r="W260" s="97"/>
      <c r="X260" s="79"/>
      <c r="Y260" s="97"/>
      <c r="Z260" s="99"/>
      <c r="AA260" s="79"/>
      <c r="AB260" s="79"/>
      <c r="AC260" s="79"/>
      <c r="AD260" s="75"/>
      <c r="AE260" s="79"/>
      <c r="AF260" s="79"/>
      <c r="AG260" s="89"/>
      <c r="AH260" s="79"/>
      <c r="AI260" s="79"/>
      <c r="AJ260" s="79"/>
      <c r="AK260" s="94"/>
      <c r="AL260" s="75"/>
      <c r="AM260" s="75"/>
      <c r="AN260" s="101"/>
      <c r="AO260" s="102"/>
      <c r="AP260" s="76"/>
      <c r="AQ260" s="57" t="s">
        <v>1397</v>
      </c>
      <c r="AR260" s="62" t="s">
        <v>2640</v>
      </c>
      <c r="AS260" s="62" t="s">
        <v>2641</v>
      </c>
      <c r="AT260" s="52" t="s">
        <v>3117</v>
      </c>
      <c r="AU260" s="53"/>
    </row>
    <row r="261" spans="1:47" ht="28.35" customHeight="1" x14ac:dyDescent="0.25">
      <c r="A261" s="46">
        <v>259</v>
      </c>
      <c r="B261" s="66" t="s">
        <v>3118</v>
      </c>
      <c r="C261" s="48" t="s">
        <v>980</v>
      </c>
      <c r="D261" s="71" t="s">
        <v>3119</v>
      </c>
      <c r="E261" s="50" t="s">
        <v>1423</v>
      </c>
      <c r="F261" s="51" t="s">
        <v>3120</v>
      </c>
      <c r="G261" s="68" t="s">
        <v>3121</v>
      </c>
      <c r="H261" s="52" t="s">
        <v>2638</v>
      </c>
      <c r="I261" s="53" t="s">
        <v>1495</v>
      </c>
      <c r="J261" s="69">
        <v>2266000</v>
      </c>
      <c r="K261" s="70">
        <v>22660000</v>
      </c>
      <c r="L261" s="82">
        <v>44957</v>
      </c>
      <c r="M261" s="85">
        <v>45260</v>
      </c>
      <c r="N261" s="68">
        <v>304</v>
      </c>
      <c r="O261" s="57" t="s">
        <v>1496</v>
      </c>
      <c r="P261" s="68">
        <v>12</v>
      </c>
      <c r="Q261" s="58">
        <f t="shared" si="8"/>
        <v>44931</v>
      </c>
      <c r="R261" s="59">
        <f t="shared" si="9"/>
        <v>1505871844</v>
      </c>
      <c r="S261" s="68" t="s">
        <v>3122</v>
      </c>
      <c r="T261" s="70">
        <v>22660000</v>
      </c>
      <c r="U261" s="57" t="s">
        <v>123</v>
      </c>
      <c r="V261" s="92" t="s">
        <v>1055</v>
      </c>
      <c r="W261" s="97"/>
      <c r="X261" s="79"/>
      <c r="Y261" s="97"/>
      <c r="Z261" s="99"/>
      <c r="AA261" s="79"/>
      <c r="AB261" s="79"/>
      <c r="AC261" s="79"/>
      <c r="AD261" s="75"/>
      <c r="AE261" s="79"/>
      <c r="AF261" s="79"/>
      <c r="AG261" s="89"/>
      <c r="AH261" s="79"/>
      <c r="AI261" s="79"/>
      <c r="AJ261" s="79"/>
      <c r="AK261" s="94"/>
      <c r="AL261" s="75"/>
      <c r="AM261" s="75"/>
      <c r="AN261" s="101"/>
      <c r="AO261" s="102"/>
      <c r="AP261" s="76"/>
      <c r="AQ261" s="57" t="s">
        <v>1397</v>
      </c>
      <c r="AR261" s="62" t="s">
        <v>2640</v>
      </c>
      <c r="AS261" s="62" t="s">
        <v>2641</v>
      </c>
      <c r="AT261" s="52" t="s">
        <v>3123</v>
      </c>
      <c r="AU261" s="53"/>
    </row>
    <row r="262" spans="1:47" ht="28.35" customHeight="1" x14ac:dyDescent="0.25">
      <c r="A262" s="46">
        <v>260</v>
      </c>
      <c r="B262" s="66" t="s">
        <v>3124</v>
      </c>
      <c r="C262" s="48" t="s">
        <v>980</v>
      </c>
      <c r="D262" s="71" t="s">
        <v>3068</v>
      </c>
      <c r="E262" s="50" t="s">
        <v>1423</v>
      </c>
      <c r="F262" s="51" t="s">
        <v>116</v>
      </c>
      <c r="G262" s="68" t="s">
        <v>282</v>
      </c>
      <c r="H262" s="52" t="s">
        <v>2638</v>
      </c>
      <c r="I262" s="53" t="s">
        <v>1495</v>
      </c>
      <c r="J262" s="69">
        <v>2266000</v>
      </c>
      <c r="K262" s="70">
        <v>22660000</v>
      </c>
      <c r="L262" s="82">
        <v>44956</v>
      </c>
      <c r="M262" s="85">
        <v>45259</v>
      </c>
      <c r="N262" s="68">
        <v>304</v>
      </c>
      <c r="O262" s="57" t="s">
        <v>1496</v>
      </c>
      <c r="P262" s="68">
        <v>12</v>
      </c>
      <c r="Q262" s="58">
        <f t="shared" si="8"/>
        <v>44931</v>
      </c>
      <c r="R262" s="59">
        <f t="shared" si="9"/>
        <v>1505871844</v>
      </c>
      <c r="S262" s="68" t="s">
        <v>3125</v>
      </c>
      <c r="T262" s="70">
        <v>22660000</v>
      </c>
      <c r="U262" s="57" t="s">
        <v>123</v>
      </c>
      <c r="V262" s="92" t="s">
        <v>1055</v>
      </c>
      <c r="W262" s="97"/>
      <c r="X262" s="79"/>
      <c r="Y262" s="97"/>
      <c r="Z262" s="99"/>
      <c r="AA262" s="79"/>
      <c r="AB262" s="79"/>
      <c r="AC262" s="79"/>
      <c r="AD262" s="75"/>
      <c r="AE262" s="79"/>
      <c r="AF262" s="79"/>
      <c r="AG262" s="89"/>
      <c r="AH262" s="79"/>
      <c r="AI262" s="79"/>
      <c r="AJ262" s="79"/>
      <c r="AK262" s="94"/>
      <c r="AL262" s="75"/>
      <c r="AM262" s="75"/>
      <c r="AN262" s="101"/>
      <c r="AO262" s="102"/>
      <c r="AP262" s="76"/>
      <c r="AQ262" s="57" t="s">
        <v>1397</v>
      </c>
      <c r="AR262" s="62" t="s">
        <v>2640</v>
      </c>
      <c r="AS262" s="62" t="s">
        <v>2641</v>
      </c>
      <c r="AT262" s="52" t="s">
        <v>3126</v>
      </c>
      <c r="AU262" s="53"/>
    </row>
    <row r="263" spans="1:47" ht="28.35" customHeight="1" x14ac:dyDescent="0.25">
      <c r="A263" s="46">
        <v>261</v>
      </c>
      <c r="B263" s="66" t="s">
        <v>3127</v>
      </c>
      <c r="C263" s="48" t="s">
        <v>980</v>
      </c>
      <c r="D263" s="71" t="s">
        <v>3068</v>
      </c>
      <c r="E263" s="50" t="s">
        <v>1423</v>
      </c>
      <c r="F263" s="83" t="s">
        <v>3128</v>
      </c>
      <c r="G263" s="68" t="s">
        <v>3129</v>
      </c>
      <c r="H263" s="52" t="s">
        <v>2638</v>
      </c>
      <c r="I263" s="53" t="s">
        <v>1495</v>
      </c>
      <c r="J263" s="69">
        <v>2266000</v>
      </c>
      <c r="K263" s="70">
        <v>22660000</v>
      </c>
      <c r="L263" s="82">
        <v>44956</v>
      </c>
      <c r="M263" s="85">
        <v>45259</v>
      </c>
      <c r="N263" s="68">
        <v>304</v>
      </c>
      <c r="O263" s="57" t="s">
        <v>1496</v>
      </c>
      <c r="P263" s="68">
        <v>12</v>
      </c>
      <c r="Q263" s="58">
        <f t="shared" si="8"/>
        <v>44931</v>
      </c>
      <c r="R263" s="59">
        <f t="shared" si="9"/>
        <v>1505871844</v>
      </c>
      <c r="S263" s="68" t="s">
        <v>3130</v>
      </c>
      <c r="T263" s="70">
        <v>22660000</v>
      </c>
      <c r="U263" s="57" t="s">
        <v>123</v>
      </c>
      <c r="V263" s="92" t="s">
        <v>1055</v>
      </c>
      <c r="W263" s="97"/>
      <c r="X263" s="79"/>
      <c r="Y263" s="97"/>
      <c r="Z263" s="99"/>
      <c r="AA263" s="79"/>
      <c r="AB263" s="79"/>
      <c r="AC263" s="79"/>
      <c r="AD263" s="75"/>
      <c r="AE263" s="79"/>
      <c r="AF263" s="79"/>
      <c r="AG263" s="89"/>
      <c r="AH263" s="75"/>
      <c r="AI263" s="79"/>
      <c r="AJ263" s="79"/>
      <c r="AK263" s="94"/>
      <c r="AL263" s="75"/>
      <c r="AM263" s="75"/>
      <c r="AN263" s="101"/>
      <c r="AO263" s="102"/>
      <c r="AP263" s="76"/>
      <c r="AQ263" s="57" t="s">
        <v>1397</v>
      </c>
      <c r="AR263" s="62" t="s">
        <v>2640</v>
      </c>
      <c r="AS263" s="62" t="s">
        <v>2641</v>
      </c>
      <c r="AT263" s="52" t="s">
        <v>3131</v>
      </c>
      <c r="AU263" s="53"/>
    </row>
    <row r="264" spans="1:47" ht="28.35" customHeight="1" x14ac:dyDescent="0.25">
      <c r="A264" s="46">
        <v>262</v>
      </c>
      <c r="B264" s="66" t="s">
        <v>3132</v>
      </c>
      <c r="C264" s="48" t="s">
        <v>980</v>
      </c>
      <c r="D264" s="71" t="s">
        <v>3068</v>
      </c>
      <c r="E264" s="50" t="s">
        <v>1423</v>
      </c>
      <c r="F264" s="51" t="s">
        <v>3133</v>
      </c>
      <c r="G264" s="68" t="s">
        <v>3134</v>
      </c>
      <c r="H264" s="52" t="s">
        <v>3090</v>
      </c>
      <c r="I264" s="53" t="s">
        <v>1528</v>
      </c>
      <c r="J264" s="69">
        <v>2322135</v>
      </c>
      <c r="K264" s="70">
        <v>23221350</v>
      </c>
      <c r="L264" s="82">
        <v>44956</v>
      </c>
      <c r="M264" s="85">
        <v>45259</v>
      </c>
      <c r="N264" s="68">
        <v>304</v>
      </c>
      <c r="O264" s="57" t="s">
        <v>1529</v>
      </c>
      <c r="P264" s="68">
        <v>7</v>
      </c>
      <c r="Q264" s="58">
        <f t="shared" si="8"/>
        <v>44931</v>
      </c>
      <c r="R264" s="59">
        <f t="shared" si="9"/>
        <v>1159135180</v>
      </c>
      <c r="S264" s="68" t="s">
        <v>3135</v>
      </c>
      <c r="T264" s="70">
        <v>23221350</v>
      </c>
      <c r="U264" s="57" t="s">
        <v>1673</v>
      </c>
      <c r="V264" s="92" t="s">
        <v>1055</v>
      </c>
      <c r="W264" s="97"/>
      <c r="X264" s="79"/>
      <c r="Y264" s="97"/>
      <c r="Z264" s="99"/>
      <c r="AA264" s="79"/>
      <c r="AB264" s="79"/>
      <c r="AC264" s="79"/>
      <c r="AD264" s="75"/>
      <c r="AE264" s="79"/>
      <c r="AF264" s="79"/>
      <c r="AG264" s="89"/>
      <c r="AH264" s="75"/>
      <c r="AI264" s="79"/>
      <c r="AJ264" s="79"/>
      <c r="AK264" s="94"/>
      <c r="AL264" s="75"/>
      <c r="AM264" s="75"/>
      <c r="AN264" s="101"/>
      <c r="AO264" s="102"/>
      <c r="AP264" s="76"/>
      <c r="AQ264" s="57" t="s">
        <v>1397</v>
      </c>
      <c r="AR264" s="62" t="s">
        <v>2661</v>
      </c>
      <c r="AS264" s="62" t="s">
        <v>3085</v>
      </c>
      <c r="AT264" s="52" t="s">
        <v>3136</v>
      </c>
      <c r="AU264" s="53"/>
    </row>
    <row r="265" spans="1:47" ht="28.35" customHeight="1" x14ac:dyDescent="0.25">
      <c r="A265" s="46">
        <v>263</v>
      </c>
      <c r="B265" s="66" t="s">
        <v>3137</v>
      </c>
      <c r="C265" s="48" t="s">
        <v>980</v>
      </c>
      <c r="D265" s="71" t="s">
        <v>3068</v>
      </c>
      <c r="E265" s="50" t="s">
        <v>1423</v>
      </c>
      <c r="F265" s="51" t="s">
        <v>924</v>
      </c>
      <c r="G265" s="68" t="s">
        <v>3138</v>
      </c>
      <c r="H265" s="52" t="s">
        <v>2638</v>
      </c>
      <c r="I265" s="53" t="s">
        <v>1495</v>
      </c>
      <c r="J265" s="69">
        <v>2266000</v>
      </c>
      <c r="K265" s="70">
        <v>22660000</v>
      </c>
      <c r="L265" s="82">
        <v>44956</v>
      </c>
      <c r="M265" s="85">
        <v>45259</v>
      </c>
      <c r="N265" s="68">
        <v>304</v>
      </c>
      <c r="O265" s="57" t="s">
        <v>1496</v>
      </c>
      <c r="P265" s="68">
        <v>12</v>
      </c>
      <c r="Q265" s="58">
        <f t="shared" si="8"/>
        <v>44931</v>
      </c>
      <c r="R265" s="59">
        <f t="shared" si="9"/>
        <v>1505871844</v>
      </c>
      <c r="S265" s="68" t="s">
        <v>3139</v>
      </c>
      <c r="T265" s="70">
        <v>22660000</v>
      </c>
      <c r="U265" s="57" t="s">
        <v>123</v>
      </c>
      <c r="V265" s="92" t="s">
        <v>1055</v>
      </c>
      <c r="W265" s="97"/>
      <c r="X265" s="79"/>
      <c r="Y265" s="97"/>
      <c r="Z265" s="99"/>
      <c r="AA265" s="79"/>
      <c r="AB265" s="79"/>
      <c r="AC265" s="79"/>
      <c r="AD265" s="75"/>
      <c r="AE265" s="79"/>
      <c r="AF265" s="79"/>
      <c r="AG265" s="89"/>
      <c r="AH265" s="75"/>
      <c r="AI265" s="79"/>
      <c r="AJ265" s="79"/>
      <c r="AK265" s="94"/>
      <c r="AL265" s="75"/>
      <c r="AM265" s="75"/>
      <c r="AN265" s="101"/>
      <c r="AO265" s="102"/>
      <c r="AP265" s="76"/>
      <c r="AQ265" s="57" t="s">
        <v>1397</v>
      </c>
      <c r="AR265" s="62" t="s">
        <v>2640</v>
      </c>
      <c r="AS265" s="62" t="s">
        <v>2641</v>
      </c>
      <c r="AT265" s="52" t="s">
        <v>3140</v>
      </c>
      <c r="AU265" s="53"/>
    </row>
    <row r="266" spans="1:47" ht="28.35" customHeight="1" x14ac:dyDescent="0.25">
      <c r="A266" s="46">
        <v>264</v>
      </c>
      <c r="B266" s="66" t="s">
        <v>3141</v>
      </c>
      <c r="C266" s="48" t="s">
        <v>980</v>
      </c>
      <c r="D266" s="71" t="s">
        <v>3068</v>
      </c>
      <c r="E266" s="50" t="s">
        <v>1423</v>
      </c>
      <c r="F266" s="51" t="s">
        <v>775</v>
      </c>
      <c r="G266" s="68" t="s">
        <v>774</v>
      </c>
      <c r="H266" s="52" t="s">
        <v>3090</v>
      </c>
      <c r="I266" s="53" t="s">
        <v>1528</v>
      </c>
      <c r="J266" s="69">
        <v>2322135</v>
      </c>
      <c r="K266" s="70">
        <v>23221350</v>
      </c>
      <c r="L266" s="82">
        <v>44956</v>
      </c>
      <c r="M266" s="85">
        <v>45259</v>
      </c>
      <c r="N266" s="68">
        <v>304</v>
      </c>
      <c r="O266" s="57" t="s">
        <v>1529</v>
      </c>
      <c r="P266" s="68">
        <v>8</v>
      </c>
      <c r="Q266" s="58">
        <f t="shared" si="8"/>
        <v>44931</v>
      </c>
      <c r="R266" s="59">
        <f t="shared" si="9"/>
        <v>550087980</v>
      </c>
      <c r="S266" s="68" t="s">
        <v>3142</v>
      </c>
      <c r="T266" s="70">
        <v>23221350</v>
      </c>
      <c r="U266" s="57" t="s">
        <v>1673</v>
      </c>
      <c r="V266" s="92" t="s">
        <v>1512</v>
      </c>
      <c r="W266" s="97"/>
      <c r="X266" s="79"/>
      <c r="Y266" s="97"/>
      <c r="Z266" s="99"/>
      <c r="AA266" s="79"/>
      <c r="AB266" s="79"/>
      <c r="AC266" s="79"/>
      <c r="AD266" s="75"/>
      <c r="AE266" s="79"/>
      <c r="AF266" s="79"/>
      <c r="AG266" s="89"/>
      <c r="AH266" s="79"/>
      <c r="AI266" s="79"/>
      <c r="AJ266" s="79"/>
      <c r="AK266" s="94"/>
      <c r="AL266" s="75"/>
      <c r="AM266" s="75"/>
      <c r="AN266" s="101"/>
      <c r="AO266" s="102"/>
      <c r="AP266" s="76"/>
      <c r="AQ266" s="57" t="s">
        <v>1397</v>
      </c>
      <c r="AR266" s="62" t="s">
        <v>2661</v>
      </c>
      <c r="AS266" s="62" t="s">
        <v>3143</v>
      </c>
      <c r="AT266" s="52" t="s">
        <v>3144</v>
      </c>
      <c r="AU266" s="53"/>
    </row>
    <row r="267" spans="1:47" ht="28.35" customHeight="1" x14ac:dyDescent="0.25">
      <c r="A267" s="46">
        <v>265</v>
      </c>
      <c r="B267" s="66" t="s">
        <v>3145</v>
      </c>
      <c r="C267" s="48" t="s">
        <v>980</v>
      </c>
      <c r="D267" s="71" t="s">
        <v>3068</v>
      </c>
      <c r="E267" s="50" t="s">
        <v>1423</v>
      </c>
      <c r="F267" s="83" t="s">
        <v>3146</v>
      </c>
      <c r="G267" s="68" t="s">
        <v>3147</v>
      </c>
      <c r="H267" s="52" t="s">
        <v>3090</v>
      </c>
      <c r="I267" s="53" t="s">
        <v>1528</v>
      </c>
      <c r="J267" s="69">
        <v>2322135</v>
      </c>
      <c r="K267" s="70">
        <v>23221350</v>
      </c>
      <c r="L267" s="82">
        <v>44956</v>
      </c>
      <c r="M267" s="85">
        <v>45259</v>
      </c>
      <c r="N267" s="68">
        <v>304</v>
      </c>
      <c r="O267" s="57" t="s">
        <v>1529</v>
      </c>
      <c r="P267" s="68">
        <v>8</v>
      </c>
      <c r="Q267" s="58">
        <f t="shared" si="8"/>
        <v>44931</v>
      </c>
      <c r="R267" s="59">
        <f t="shared" si="9"/>
        <v>550087980</v>
      </c>
      <c r="S267" s="68" t="s">
        <v>3148</v>
      </c>
      <c r="T267" s="70">
        <v>23221350</v>
      </c>
      <c r="U267" s="57" t="s">
        <v>1673</v>
      </c>
      <c r="V267" s="92" t="s">
        <v>1512</v>
      </c>
      <c r="W267" s="97"/>
      <c r="X267" s="79"/>
      <c r="Y267" s="97"/>
      <c r="Z267" s="99"/>
      <c r="AA267" s="79"/>
      <c r="AB267" s="79"/>
      <c r="AC267" s="79"/>
      <c r="AD267" s="75"/>
      <c r="AE267" s="79"/>
      <c r="AF267" s="79"/>
      <c r="AG267" s="89"/>
      <c r="AH267" s="75"/>
      <c r="AI267" s="79"/>
      <c r="AJ267" s="79"/>
      <c r="AK267" s="94"/>
      <c r="AL267" s="75"/>
      <c r="AM267" s="75"/>
      <c r="AN267" s="101"/>
      <c r="AO267" s="102"/>
      <c r="AP267" s="76"/>
      <c r="AQ267" s="57" t="s">
        <v>1397</v>
      </c>
      <c r="AR267" s="62" t="s">
        <v>2661</v>
      </c>
      <c r="AS267" s="62" t="s">
        <v>3085</v>
      </c>
      <c r="AT267" s="52" t="s">
        <v>3149</v>
      </c>
      <c r="AU267" s="53"/>
    </row>
    <row r="268" spans="1:47" ht="28.35" customHeight="1" x14ac:dyDescent="0.25">
      <c r="A268" s="46">
        <v>266</v>
      </c>
      <c r="B268" s="66" t="s">
        <v>3150</v>
      </c>
      <c r="C268" s="48" t="s">
        <v>980</v>
      </c>
      <c r="D268" s="71" t="s">
        <v>3068</v>
      </c>
      <c r="E268" s="50" t="s">
        <v>1423</v>
      </c>
      <c r="F268" s="51" t="s">
        <v>3151</v>
      </c>
      <c r="G268" s="68" t="s">
        <v>3152</v>
      </c>
      <c r="H268" s="52" t="s">
        <v>2082</v>
      </c>
      <c r="I268" s="53" t="s">
        <v>17</v>
      </c>
      <c r="J268" s="69">
        <v>2626500</v>
      </c>
      <c r="K268" s="70">
        <v>28891500</v>
      </c>
      <c r="L268" s="82">
        <v>44956</v>
      </c>
      <c r="M268" s="85">
        <v>45289</v>
      </c>
      <c r="N268" s="68">
        <v>334</v>
      </c>
      <c r="O268" s="57" t="s">
        <v>1511</v>
      </c>
      <c r="P268" s="68">
        <v>10</v>
      </c>
      <c r="Q268" s="58">
        <f t="shared" si="8"/>
        <v>44931</v>
      </c>
      <c r="R268" s="59">
        <f t="shared" si="9"/>
        <v>1569561300</v>
      </c>
      <c r="S268" s="68" t="s">
        <v>3153</v>
      </c>
      <c r="T268" s="70">
        <v>28891500</v>
      </c>
      <c r="U268" s="51" t="s">
        <v>1014</v>
      </c>
      <c r="V268" s="92" t="s">
        <v>1055</v>
      </c>
      <c r="W268" s="79"/>
      <c r="X268" s="79"/>
      <c r="Y268" s="79"/>
      <c r="Z268" s="79"/>
      <c r="AA268" s="79"/>
      <c r="AB268" s="79"/>
      <c r="AC268" s="79"/>
      <c r="AD268" s="60"/>
      <c r="AE268" s="79"/>
      <c r="AF268" s="79"/>
      <c r="AG268" s="79"/>
      <c r="AH268" s="79"/>
      <c r="AI268" s="79"/>
      <c r="AJ268" s="79"/>
      <c r="AK268" s="94"/>
      <c r="AL268" s="75"/>
      <c r="AM268" s="75"/>
      <c r="AN268" s="101"/>
      <c r="AO268" s="102"/>
      <c r="AP268" s="76"/>
      <c r="AQ268" s="57" t="s">
        <v>1397</v>
      </c>
      <c r="AR268" s="62" t="s">
        <v>1830</v>
      </c>
      <c r="AS268" s="62" t="s">
        <v>2434</v>
      </c>
      <c r="AT268" s="52" t="s">
        <v>3154</v>
      </c>
      <c r="AU268" s="53"/>
    </row>
    <row r="269" spans="1:47" ht="28.35" customHeight="1" x14ac:dyDescent="0.25">
      <c r="A269" s="46">
        <v>267</v>
      </c>
      <c r="B269" s="66" t="s">
        <v>3155</v>
      </c>
      <c r="C269" s="48" t="s">
        <v>980</v>
      </c>
      <c r="D269" s="71" t="s">
        <v>3068</v>
      </c>
      <c r="E269" s="50" t="s">
        <v>1423</v>
      </c>
      <c r="F269" s="83" t="s">
        <v>3156</v>
      </c>
      <c r="G269" s="68" t="s">
        <v>3157</v>
      </c>
      <c r="H269" s="52" t="s">
        <v>2082</v>
      </c>
      <c r="I269" s="53" t="s">
        <v>17</v>
      </c>
      <c r="J269" s="69">
        <v>2626500</v>
      </c>
      <c r="K269" s="70">
        <v>28891500</v>
      </c>
      <c r="L269" s="107">
        <v>44956</v>
      </c>
      <c r="M269" s="85">
        <v>45289</v>
      </c>
      <c r="N269" s="68">
        <v>334</v>
      </c>
      <c r="O269" s="57" t="s">
        <v>1511</v>
      </c>
      <c r="P269" s="68">
        <v>10</v>
      </c>
      <c r="Q269" s="58">
        <f t="shared" si="8"/>
        <v>44931</v>
      </c>
      <c r="R269" s="59">
        <f t="shared" si="9"/>
        <v>1569561300</v>
      </c>
      <c r="S269" s="68" t="s">
        <v>3158</v>
      </c>
      <c r="T269" s="70">
        <v>28891500</v>
      </c>
      <c r="U269" s="57" t="s">
        <v>1014</v>
      </c>
      <c r="V269" s="92" t="s">
        <v>1055</v>
      </c>
      <c r="W269" s="97"/>
      <c r="X269" s="79"/>
      <c r="Y269" s="97"/>
      <c r="Z269" s="99"/>
      <c r="AA269" s="79"/>
      <c r="AB269" s="79"/>
      <c r="AC269" s="79"/>
      <c r="AD269" s="75"/>
      <c r="AE269" s="79"/>
      <c r="AF269" s="79"/>
      <c r="AG269" s="89"/>
      <c r="AH269" s="75"/>
      <c r="AI269" s="79"/>
      <c r="AJ269" s="79"/>
      <c r="AK269" s="94"/>
      <c r="AL269" s="75"/>
      <c r="AM269" s="75"/>
      <c r="AN269" s="101"/>
      <c r="AO269" s="102"/>
      <c r="AP269" s="76"/>
      <c r="AQ269" s="57" t="s">
        <v>1397</v>
      </c>
      <c r="AR269" s="62" t="s">
        <v>1830</v>
      </c>
      <c r="AS269" s="62" t="s">
        <v>2434</v>
      </c>
      <c r="AT269" s="52" t="s">
        <v>3159</v>
      </c>
      <c r="AU269" s="53"/>
    </row>
    <row r="270" spans="1:47" ht="28.35" customHeight="1" x14ac:dyDescent="0.25">
      <c r="A270" s="46">
        <v>268</v>
      </c>
      <c r="B270" s="66" t="s">
        <v>3160</v>
      </c>
      <c r="C270" s="48" t="s">
        <v>980</v>
      </c>
      <c r="D270" s="71" t="s">
        <v>3068</v>
      </c>
      <c r="E270" s="50" t="s">
        <v>1423</v>
      </c>
      <c r="F270" s="51" t="s">
        <v>3161</v>
      </c>
      <c r="G270" s="68" t="s">
        <v>3162</v>
      </c>
      <c r="H270" s="52" t="s">
        <v>2082</v>
      </c>
      <c r="I270" s="53" t="s">
        <v>17</v>
      </c>
      <c r="J270" s="69">
        <v>2626500</v>
      </c>
      <c r="K270" s="69">
        <v>13132500</v>
      </c>
      <c r="L270" s="71">
        <v>44956</v>
      </c>
      <c r="M270" s="85">
        <v>45289</v>
      </c>
      <c r="N270" s="68">
        <v>334</v>
      </c>
      <c r="O270" s="57" t="s">
        <v>1511</v>
      </c>
      <c r="P270" s="68">
        <v>10</v>
      </c>
      <c r="Q270" s="58">
        <f t="shared" si="8"/>
        <v>44931</v>
      </c>
      <c r="R270" s="59">
        <f t="shared" si="9"/>
        <v>1569561300</v>
      </c>
      <c r="S270" s="68" t="s">
        <v>3163</v>
      </c>
      <c r="T270" s="69">
        <v>28891500</v>
      </c>
      <c r="U270" s="57" t="s">
        <v>1014</v>
      </c>
      <c r="V270" s="116" t="s">
        <v>1055</v>
      </c>
      <c r="W270" s="97"/>
      <c r="X270" s="79"/>
      <c r="Y270" s="97"/>
      <c r="Z270" s="99"/>
      <c r="AA270" s="98"/>
      <c r="AB270" s="97"/>
      <c r="AC270" s="114"/>
      <c r="AD270" s="75"/>
      <c r="AE270" s="79"/>
      <c r="AF270" s="79"/>
      <c r="AG270" s="89"/>
      <c r="AH270" s="75"/>
      <c r="AI270" s="79"/>
      <c r="AJ270" s="79"/>
      <c r="AK270" s="94"/>
      <c r="AL270" s="79"/>
      <c r="AM270" s="79"/>
      <c r="AN270" s="97"/>
      <c r="AO270" s="79"/>
      <c r="AP270" s="80"/>
      <c r="AQ270" s="57" t="s">
        <v>1397</v>
      </c>
      <c r="AR270" s="62" t="s">
        <v>1830</v>
      </c>
      <c r="AS270" s="62" t="s">
        <v>2434</v>
      </c>
      <c r="AT270" s="52" t="s">
        <v>3164</v>
      </c>
      <c r="AU270" s="53" t="s">
        <v>1439</v>
      </c>
    </row>
    <row r="271" spans="1:47" ht="28.35" customHeight="1" x14ac:dyDescent="0.25">
      <c r="A271" s="46">
        <v>269</v>
      </c>
      <c r="B271" s="66" t="s">
        <v>3165</v>
      </c>
      <c r="C271" s="48" t="s">
        <v>980</v>
      </c>
      <c r="D271" s="71" t="s">
        <v>3068</v>
      </c>
      <c r="E271" s="50" t="s">
        <v>1423</v>
      </c>
      <c r="F271" s="51" t="s">
        <v>3166</v>
      </c>
      <c r="G271" s="68" t="s">
        <v>3167</v>
      </c>
      <c r="H271" s="52" t="s">
        <v>2082</v>
      </c>
      <c r="I271" s="53" t="s">
        <v>17</v>
      </c>
      <c r="J271" s="69">
        <v>2626500</v>
      </c>
      <c r="K271" s="69">
        <v>28891500</v>
      </c>
      <c r="L271" s="107">
        <v>44956</v>
      </c>
      <c r="M271" s="85">
        <v>45289</v>
      </c>
      <c r="N271" s="68">
        <v>334</v>
      </c>
      <c r="O271" s="57" t="s">
        <v>1511</v>
      </c>
      <c r="P271" s="68">
        <v>11</v>
      </c>
      <c r="Q271" s="58">
        <f t="shared" si="8"/>
        <v>44931</v>
      </c>
      <c r="R271" s="59">
        <f t="shared" si="9"/>
        <v>1275410620</v>
      </c>
      <c r="S271" s="68" t="s">
        <v>3168</v>
      </c>
      <c r="T271" s="69">
        <v>28891500</v>
      </c>
      <c r="U271" s="57" t="s">
        <v>1014</v>
      </c>
      <c r="V271" s="116" t="s">
        <v>1512</v>
      </c>
      <c r="W271" s="97"/>
      <c r="X271" s="79"/>
      <c r="Y271" s="97"/>
      <c r="Z271" s="99"/>
      <c r="AA271" s="79"/>
      <c r="AB271" s="79"/>
      <c r="AC271" s="79"/>
      <c r="AD271" s="75"/>
      <c r="AE271" s="79"/>
      <c r="AF271" s="79"/>
      <c r="AG271" s="89"/>
      <c r="AH271" s="75"/>
      <c r="AI271" s="79"/>
      <c r="AJ271" s="79"/>
      <c r="AK271" s="94"/>
      <c r="AL271" s="75"/>
      <c r="AM271" s="75"/>
      <c r="AN271" s="101"/>
      <c r="AO271" s="102"/>
      <c r="AP271" s="76"/>
      <c r="AQ271" s="57" t="s">
        <v>1397</v>
      </c>
      <c r="AR271" s="62" t="s">
        <v>1830</v>
      </c>
      <c r="AS271" s="62" t="s">
        <v>2434</v>
      </c>
      <c r="AT271" s="52" t="s">
        <v>3169</v>
      </c>
      <c r="AU271" s="53"/>
    </row>
    <row r="272" spans="1:47" ht="28.35" customHeight="1" x14ac:dyDescent="0.25">
      <c r="A272" s="46">
        <v>270</v>
      </c>
      <c r="B272" s="66" t="s">
        <v>3170</v>
      </c>
      <c r="C272" s="48" t="s">
        <v>980</v>
      </c>
      <c r="D272" s="71" t="s">
        <v>3068</v>
      </c>
      <c r="E272" s="50" t="s">
        <v>1423</v>
      </c>
      <c r="F272" s="51" t="s">
        <v>3171</v>
      </c>
      <c r="G272" s="68" t="s">
        <v>3172</v>
      </c>
      <c r="H272" s="52" t="s">
        <v>2887</v>
      </c>
      <c r="I272" s="53" t="s">
        <v>1495</v>
      </c>
      <c r="J272" s="69">
        <v>2266000</v>
      </c>
      <c r="K272" s="69">
        <v>22660000</v>
      </c>
      <c r="L272" s="107">
        <v>44956</v>
      </c>
      <c r="M272" s="85">
        <v>45259</v>
      </c>
      <c r="N272" s="68">
        <v>304</v>
      </c>
      <c r="O272" s="57" t="s">
        <v>1496</v>
      </c>
      <c r="P272" s="68">
        <v>12</v>
      </c>
      <c r="Q272" s="58">
        <f t="shared" si="8"/>
        <v>44931</v>
      </c>
      <c r="R272" s="59">
        <f t="shared" si="9"/>
        <v>1505871844</v>
      </c>
      <c r="S272" s="68" t="s">
        <v>3173</v>
      </c>
      <c r="T272" s="69">
        <v>22660000</v>
      </c>
      <c r="U272" s="57" t="s">
        <v>123</v>
      </c>
      <c r="V272" s="116" t="s">
        <v>1055</v>
      </c>
      <c r="W272" s="97"/>
      <c r="X272" s="79"/>
      <c r="Y272" s="97"/>
      <c r="Z272" s="99"/>
      <c r="AA272" s="98"/>
      <c r="AB272" s="97"/>
      <c r="AC272" s="114"/>
      <c r="AD272" s="75"/>
      <c r="AE272" s="79"/>
      <c r="AF272" s="79"/>
      <c r="AG272" s="89"/>
      <c r="AH272" s="75"/>
      <c r="AI272" s="79"/>
      <c r="AJ272" s="79"/>
      <c r="AK272" s="94"/>
      <c r="AL272" s="79"/>
      <c r="AM272" s="79"/>
      <c r="AN272" s="97"/>
      <c r="AO272" s="79"/>
      <c r="AP272" s="80"/>
      <c r="AQ272" s="57" t="s">
        <v>1397</v>
      </c>
      <c r="AR272" s="62" t="s">
        <v>2640</v>
      </c>
      <c r="AS272" s="62" t="s">
        <v>2668</v>
      </c>
      <c r="AT272" s="52" t="s">
        <v>3174</v>
      </c>
      <c r="AU272" s="53"/>
    </row>
    <row r="273" spans="1:47" ht="28.35" customHeight="1" x14ac:dyDescent="0.25">
      <c r="A273" s="46">
        <v>271</v>
      </c>
      <c r="B273" s="66" t="s">
        <v>3175</v>
      </c>
      <c r="C273" s="48" t="s">
        <v>980</v>
      </c>
      <c r="D273" s="71" t="s">
        <v>3068</v>
      </c>
      <c r="E273" s="50" t="s">
        <v>1423</v>
      </c>
      <c r="F273" s="51" t="s">
        <v>3176</v>
      </c>
      <c r="G273" s="68" t="s">
        <v>3177</v>
      </c>
      <c r="H273" s="52" t="s">
        <v>2638</v>
      </c>
      <c r="I273" s="53" t="s">
        <v>1495</v>
      </c>
      <c r="J273" s="69">
        <v>2266000</v>
      </c>
      <c r="K273" s="69">
        <v>22660000</v>
      </c>
      <c r="L273" s="107">
        <v>44956</v>
      </c>
      <c r="M273" s="85">
        <v>45259</v>
      </c>
      <c r="N273" s="68">
        <v>304</v>
      </c>
      <c r="O273" s="57" t="s">
        <v>1496</v>
      </c>
      <c r="P273" s="68">
        <v>12</v>
      </c>
      <c r="Q273" s="58">
        <f t="shared" si="8"/>
        <v>44931</v>
      </c>
      <c r="R273" s="59">
        <f t="shared" si="9"/>
        <v>1505871844</v>
      </c>
      <c r="S273" s="68" t="s">
        <v>3178</v>
      </c>
      <c r="T273" s="69">
        <v>22660000</v>
      </c>
      <c r="U273" s="57" t="s">
        <v>123</v>
      </c>
      <c r="V273" s="116" t="s">
        <v>1055</v>
      </c>
      <c r="W273" s="97"/>
      <c r="X273" s="79"/>
      <c r="Y273" s="97"/>
      <c r="Z273" s="99"/>
      <c r="AA273" s="98"/>
      <c r="AB273" s="97"/>
      <c r="AC273" s="114"/>
      <c r="AD273" s="75"/>
      <c r="AE273" s="79"/>
      <c r="AF273" s="79"/>
      <c r="AG273" s="89"/>
      <c r="AH273" s="75"/>
      <c r="AI273" s="79"/>
      <c r="AJ273" s="79"/>
      <c r="AK273" s="94"/>
      <c r="AL273" s="75"/>
      <c r="AM273" s="75"/>
      <c r="AN273" s="101"/>
      <c r="AO273" s="102"/>
      <c r="AP273" s="76"/>
      <c r="AQ273" s="57" t="s">
        <v>1397</v>
      </c>
      <c r="AR273" s="62" t="s">
        <v>2640</v>
      </c>
      <c r="AS273" s="62" t="s">
        <v>2668</v>
      </c>
      <c r="AT273" s="52" t="s">
        <v>3179</v>
      </c>
      <c r="AU273" s="53"/>
    </row>
    <row r="274" spans="1:47" ht="28.35" customHeight="1" x14ac:dyDescent="0.25">
      <c r="A274" s="46">
        <v>272</v>
      </c>
      <c r="B274" s="66" t="s">
        <v>3180</v>
      </c>
      <c r="C274" s="48" t="s">
        <v>980</v>
      </c>
      <c r="D274" s="71" t="s">
        <v>3181</v>
      </c>
      <c r="E274" s="50" t="s">
        <v>1423</v>
      </c>
      <c r="F274" s="51" t="s">
        <v>3182</v>
      </c>
      <c r="G274" s="68" t="s">
        <v>3183</v>
      </c>
      <c r="H274" s="52" t="s">
        <v>2849</v>
      </c>
      <c r="I274" s="53" t="s">
        <v>1495</v>
      </c>
      <c r="J274" s="69">
        <v>2200000</v>
      </c>
      <c r="K274" s="69">
        <v>22000000</v>
      </c>
      <c r="L274" s="107">
        <v>44958</v>
      </c>
      <c r="M274" s="85">
        <v>45261</v>
      </c>
      <c r="N274" s="68">
        <v>304</v>
      </c>
      <c r="O274" s="57" t="s">
        <v>1496</v>
      </c>
      <c r="P274" s="68">
        <v>14</v>
      </c>
      <c r="Q274" s="58">
        <f t="shared" si="8"/>
        <v>44931</v>
      </c>
      <c r="R274" s="59">
        <f t="shared" si="9"/>
        <v>630727269</v>
      </c>
      <c r="S274" s="68" t="s">
        <v>3184</v>
      </c>
      <c r="T274" s="69">
        <v>22000000</v>
      </c>
      <c r="U274" s="57" t="s">
        <v>28</v>
      </c>
      <c r="V274" s="116" t="s">
        <v>1055</v>
      </c>
      <c r="W274" s="97"/>
      <c r="X274" s="79"/>
      <c r="Y274" s="97"/>
      <c r="Z274" s="99"/>
      <c r="AA274" s="79"/>
      <c r="AB274" s="79"/>
      <c r="AC274" s="79"/>
      <c r="AD274" s="75"/>
      <c r="AE274" s="79"/>
      <c r="AF274" s="79"/>
      <c r="AG274" s="89"/>
      <c r="AH274" s="75"/>
      <c r="AI274" s="79"/>
      <c r="AJ274" s="79"/>
      <c r="AK274" s="94"/>
      <c r="AL274" s="75"/>
      <c r="AM274" s="75"/>
      <c r="AN274" s="101"/>
      <c r="AO274" s="102"/>
      <c r="AP274" s="76"/>
      <c r="AQ274" s="57" t="s">
        <v>1397</v>
      </c>
      <c r="AR274" s="62" t="s">
        <v>3185</v>
      </c>
      <c r="AS274" s="62" t="s">
        <v>3186</v>
      </c>
      <c r="AT274" s="52" t="s">
        <v>3187</v>
      </c>
      <c r="AU274" s="53"/>
    </row>
    <row r="275" spans="1:47" ht="28.35" customHeight="1" x14ac:dyDescent="0.25">
      <c r="A275" s="46">
        <v>273</v>
      </c>
      <c r="B275" s="66" t="s">
        <v>3188</v>
      </c>
      <c r="C275" s="48" t="s">
        <v>980</v>
      </c>
      <c r="D275" s="71" t="s">
        <v>3119</v>
      </c>
      <c r="E275" s="50" t="s">
        <v>1423</v>
      </c>
      <c r="F275" s="51" t="s">
        <v>429</v>
      </c>
      <c r="G275" s="68" t="s">
        <v>428</v>
      </c>
      <c r="H275" s="52" t="s">
        <v>2830</v>
      </c>
      <c r="I275" s="53" t="s">
        <v>1495</v>
      </c>
      <c r="J275" s="69">
        <v>2101200</v>
      </c>
      <c r="K275" s="69">
        <v>21012000</v>
      </c>
      <c r="L275" s="107">
        <v>44957</v>
      </c>
      <c r="M275" s="85">
        <v>45260</v>
      </c>
      <c r="N275" s="68">
        <v>304</v>
      </c>
      <c r="O275" s="57" t="s">
        <v>1496</v>
      </c>
      <c r="P275" s="68">
        <v>14</v>
      </c>
      <c r="Q275" s="58">
        <f t="shared" si="8"/>
        <v>44931</v>
      </c>
      <c r="R275" s="59">
        <f t="shared" si="9"/>
        <v>630727269</v>
      </c>
      <c r="S275" s="68" t="s">
        <v>3189</v>
      </c>
      <c r="T275" s="69">
        <v>21012000</v>
      </c>
      <c r="U275" s="57" t="s">
        <v>28</v>
      </c>
      <c r="V275" s="116" t="s">
        <v>1055</v>
      </c>
      <c r="W275" s="97"/>
      <c r="X275" s="79"/>
      <c r="Y275" s="97"/>
      <c r="Z275" s="99"/>
      <c r="AA275" s="79"/>
      <c r="AB275" s="79"/>
      <c r="AC275" s="79"/>
      <c r="AD275" s="75"/>
      <c r="AE275" s="79"/>
      <c r="AF275" s="79"/>
      <c r="AG275" s="89"/>
      <c r="AH275" s="75"/>
      <c r="AI275" s="79"/>
      <c r="AJ275" s="79"/>
      <c r="AK275" s="94"/>
      <c r="AL275" s="75"/>
      <c r="AM275" s="75"/>
      <c r="AN275" s="101"/>
      <c r="AO275" s="102"/>
      <c r="AP275" s="76"/>
      <c r="AQ275" s="57" t="s">
        <v>1397</v>
      </c>
      <c r="AR275" s="62" t="s">
        <v>3190</v>
      </c>
      <c r="AS275" s="62" t="s">
        <v>3191</v>
      </c>
      <c r="AT275" s="52" t="s">
        <v>3192</v>
      </c>
      <c r="AU275" s="53"/>
    </row>
    <row r="276" spans="1:47" ht="28.35" customHeight="1" x14ac:dyDescent="0.25">
      <c r="A276" s="46">
        <v>274</v>
      </c>
      <c r="B276" s="66" t="s">
        <v>3193</v>
      </c>
      <c r="C276" s="48" t="s">
        <v>980</v>
      </c>
      <c r="D276" s="71" t="s">
        <v>3119</v>
      </c>
      <c r="E276" s="50" t="s">
        <v>1423</v>
      </c>
      <c r="F276" s="51" t="s">
        <v>836</v>
      </c>
      <c r="G276" s="68" t="s">
        <v>3194</v>
      </c>
      <c r="H276" s="52" t="s">
        <v>3090</v>
      </c>
      <c r="I276" s="53" t="s">
        <v>1528</v>
      </c>
      <c r="J276" s="69">
        <v>2322135</v>
      </c>
      <c r="K276" s="69">
        <v>23221350</v>
      </c>
      <c r="L276" s="107">
        <v>44957</v>
      </c>
      <c r="M276" s="85">
        <v>45260</v>
      </c>
      <c r="N276" s="68">
        <v>304</v>
      </c>
      <c r="O276" s="57" t="s">
        <v>1529</v>
      </c>
      <c r="P276" s="68">
        <v>8</v>
      </c>
      <c r="Q276" s="58">
        <f t="shared" si="8"/>
        <v>44931</v>
      </c>
      <c r="R276" s="59">
        <f t="shared" si="9"/>
        <v>550087980</v>
      </c>
      <c r="S276" s="68" t="s">
        <v>3195</v>
      </c>
      <c r="T276" s="69">
        <v>23221350</v>
      </c>
      <c r="U276" s="57" t="s">
        <v>1673</v>
      </c>
      <c r="V276" s="116" t="s">
        <v>1512</v>
      </c>
      <c r="W276" s="97"/>
      <c r="X276" s="79"/>
      <c r="Y276" s="97"/>
      <c r="Z276" s="99"/>
      <c r="AA276" s="79"/>
      <c r="AB276" s="79"/>
      <c r="AC276" s="79"/>
      <c r="AD276" s="75"/>
      <c r="AE276" s="79"/>
      <c r="AF276" s="79"/>
      <c r="AG276" s="89"/>
      <c r="AH276" s="75"/>
      <c r="AI276" s="79"/>
      <c r="AJ276" s="79"/>
      <c r="AK276" s="94"/>
      <c r="AL276" s="75"/>
      <c r="AM276" s="75"/>
      <c r="AN276" s="101"/>
      <c r="AO276" s="102"/>
      <c r="AP276" s="76"/>
      <c r="AQ276" s="57" t="s">
        <v>1397</v>
      </c>
      <c r="AR276" s="62" t="s">
        <v>2661</v>
      </c>
      <c r="AS276" s="62" t="s">
        <v>3085</v>
      </c>
      <c r="AT276" s="52" t="s">
        <v>3196</v>
      </c>
      <c r="AU276" s="53"/>
    </row>
    <row r="277" spans="1:47" ht="28.35" customHeight="1" x14ac:dyDescent="0.25">
      <c r="A277" s="46">
        <v>275</v>
      </c>
      <c r="B277" s="66" t="s">
        <v>3197</v>
      </c>
      <c r="C277" s="48" t="s">
        <v>980</v>
      </c>
      <c r="D277" s="71" t="s">
        <v>3119</v>
      </c>
      <c r="E277" s="50" t="s">
        <v>1423</v>
      </c>
      <c r="F277" s="51" t="s">
        <v>800</v>
      </c>
      <c r="G277" s="68" t="s">
        <v>3198</v>
      </c>
      <c r="H277" s="52" t="s">
        <v>3090</v>
      </c>
      <c r="I277" s="53" t="s">
        <v>1528</v>
      </c>
      <c r="J277" s="69">
        <v>2322135</v>
      </c>
      <c r="K277" s="69">
        <v>23221350</v>
      </c>
      <c r="L277" s="107">
        <v>44957</v>
      </c>
      <c r="M277" s="85">
        <v>45260</v>
      </c>
      <c r="N277" s="68">
        <v>304</v>
      </c>
      <c r="O277" s="57" t="s">
        <v>1529</v>
      </c>
      <c r="P277" s="68">
        <v>8</v>
      </c>
      <c r="Q277" s="58">
        <f t="shared" si="8"/>
        <v>44931</v>
      </c>
      <c r="R277" s="59">
        <f t="shared" si="9"/>
        <v>550087980</v>
      </c>
      <c r="S277" s="68" t="s">
        <v>3199</v>
      </c>
      <c r="T277" s="69">
        <v>23221350</v>
      </c>
      <c r="U277" s="57" t="s">
        <v>1673</v>
      </c>
      <c r="V277" s="116" t="s">
        <v>1512</v>
      </c>
      <c r="W277" s="97"/>
      <c r="X277" s="79"/>
      <c r="Y277" s="97"/>
      <c r="Z277" s="99"/>
      <c r="AA277" s="79"/>
      <c r="AB277" s="79"/>
      <c r="AC277" s="79"/>
      <c r="AD277" s="75"/>
      <c r="AE277" s="79"/>
      <c r="AF277" s="79"/>
      <c r="AG277" s="89"/>
      <c r="AH277" s="75"/>
      <c r="AI277" s="79"/>
      <c r="AJ277" s="79"/>
      <c r="AK277" s="94"/>
      <c r="AL277" s="75"/>
      <c r="AM277" s="75"/>
      <c r="AN277" s="101"/>
      <c r="AO277" s="102"/>
      <c r="AP277" s="76"/>
      <c r="AQ277" s="57" t="s">
        <v>1397</v>
      </c>
      <c r="AR277" s="62" t="s">
        <v>2661</v>
      </c>
      <c r="AS277" s="62" t="s">
        <v>3085</v>
      </c>
      <c r="AT277" s="52" t="s">
        <v>3200</v>
      </c>
      <c r="AU277" s="53"/>
    </row>
    <row r="278" spans="1:47" ht="28.35" customHeight="1" x14ac:dyDescent="0.25">
      <c r="A278" s="46">
        <v>276</v>
      </c>
      <c r="B278" s="66" t="s">
        <v>3201</v>
      </c>
      <c r="C278" s="48" t="s">
        <v>980</v>
      </c>
      <c r="D278" s="71" t="s">
        <v>3119</v>
      </c>
      <c r="E278" s="50" t="s">
        <v>1423</v>
      </c>
      <c r="F278" s="51" t="s">
        <v>790</v>
      </c>
      <c r="G278" s="68" t="s">
        <v>789</v>
      </c>
      <c r="H278" s="52" t="s">
        <v>3090</v>
      </c>
      <c r="I278" s="53" t="s">
        <v>1528</v>
      </c>
      <c r="J278" s="69">
        <v>2322135</v>
      </c>
      <c r="K278" s="69">
        <v>23221350</v>
      </c>
      <c r="L278" s="107">
        <v>44957</v>
      </c>
      <c r="M278" s="85">
        <v>45260</v>
      </c>
      <c r="N278" s="68">
        <v>304</v>
      </c>
      <c r="O278" s="57" t="s">
        <v>1529</v>
      </c>
      <c r="P278" s="68">
        <v>8</v>
      </c>
      <c r="Q278" s="58">
        <f t="shared" si="8"/>
        <v>44931</v>
      </c>
      <c r="R278" s="59">
        <f t="shared" si="9"/>
        <v>550087980</v>
      </c>
      <c r="S278" s="68" t="s">
        <v>3202</v>
      </c>
      <c r="T278" s="69">
        <v>23221350</v>
      </c>
      <c r="U278" s="57" t="s">
        <v>1673</v>
      </c>
      <c r="V278" s="116" t="s">
        <v>1512</v>
      </c>
      <c r="W278" s="97"/>
      <c r="X278" s="79"/>
      <c r="Y278" s="97"/>
      <c r="Z278" s="99"/>
      <c r="AA278" s="79"/>
      <c r="AB278" s="79"/>
      <c r="AC278" s="79"/>
      <c r="AD278" s="75"/>
      <c r="AE278" s="79"/>
      <c r="AF278" s="79"/>
      <c r="AG278" s="89"/>
      <c r="AH278" s="75"/>
      <c r="AI278" s="79"/>
      <c r="AJ278" s="79"/>
      <c r="AK278" s="94"/>
      <c r="AL278" s="75"/>
      <c r="AM278" s="75"/>
      <c r="AN278" s="101"/>
      <c r="AO278" s="102"/>
      <c r="AP278" s="76"/>
      <c r="AQ278" s="57" t="s">
        <v>1397</v>
      </c>
      <c r="AR278" s="62" t="s">
        <v>2661</v>
      </c>
      <c r="AS278" s="62" t="s">
        <v>3085</v>
      </c>
      <c r="AT278" s="52" t="s">
        <v>3203</v>
      </c>
      <c r="AU278" s="53"/>
    </row>
    <row r="279" spans="1:47" ht="28.35" customHeight="1" x14ac:dyDescent="0.25">
      <c r="A279" s="46">
        <v>277</v>
      </c>
      <c r="B279" s="66" t="s">
        <v>3204</v>
      </c>
      <c r="C279" s="48" t="s">
        <v>980</v>
      </c>
      <c r="D279" s="71" t="s">
        <v>3119</v>
      </c>
      <c r="E279" s="50" t="s">
        <v>1423</v>
      </c>
      <c r="F279" s="51" t="s">
        <v>646</v>
      </c>
      <c r="G279" s="68" t="s">
        <v>645</v>
      </c>
      <c r="H279" s="52" t="s">
        <v>3090</v>
      </c>
      <c r="I279" s="53" t="s">
        <v>1528</v>
      </c>
      <c r="J279" s="69">
        <v>2322135</v>
      </c>
      <c r="K279" s="69">
        <v>23221350</v>
      </c>
      <c r="L279" s="107">
        <v>44957</v>
      </c>
      <c r="M279" s="85">
        <v>45260</v>
      </c>
      <c r="N279" s="68">
        <v>304</v>
      </c>
      <c r="O279" s="57" t="s">
        <v>1529</v>
      </c>
      <c r="P279" s="68">
        <v>8</v>
      </c>
      <c r="Q279" s="58">
        <f t="shared" si="8"/>
        <v>44931</v>
      </c>
      <c r="R279" s="59">
        <f t="shared" si="9"/>
        <v>550087980</v>
      </c>
      <c r="S279" s="68" t="s">
        <v>3205</v>
      </c>
      <c r="T279" s="69">
        <v>23221350</v>
      </c>
      <c r="U279" s="57" t="s">
        <v>1673</v>
      </c>
      <c r="V279" s="116" t="s">
        <v>1512</v>
      </c>
      <c r="W279" s="97"/>
      <c r="X279" s="79"/>
      <c r="Y279" s="97"/>
      <c r="Z279" s="99"/>
      <c r="AA279" s="79"/>
      <c r="AB279" s="79"/>
      <c r="AC279" s="79"/>
      <c r="AD279" s="75"/>
      <c r="AE279" s="79"/>
      <c r="AF279" s="79"/>
      <c r="AG279" s="89"/>
      <c r="AH279" s="75"/>
      <c r="AI279" s="79"/>
      <c r="AJ279" s="79"/>
      <c r="AK279" s="94"/>
      <c r="AL279" s="75"/>
      <c r="AM279" s="75"/>
      <c r="AN279" s="101"/>
      <c r="AO279" s="102"/>
      <c r="AP279" s="76"/>
      <c r="AQ279" s="57" t="s">
        <v>1397</v>
      </c>
      <c r="AR279" s="62" t="s">
        <v>2661</v>
      </c>
      <c r="AS279" s="62" t="s">
        <v>3085</v>
      </c>
      <c r="AT279" s="52" t="s">
        <v>3206</v>
      </c>
      <c r="AU279" s="53"/>
    </row>
    <row r="280" spans="1:47" ht="28.35" customHeight="1" x14ac:dyDescent="0.25">
      <c r="A280" s="46">
        <v>278</v>
      </c>
      <c r="B280" s="66" t="s">
        <v>3207</v>
      </c>
      <c r="C280" s="48" t="s">
        <v>980</v>
      </c>
      <c r="D280" s="71" t="s">
        <v>3119</v>
      </c>
      <c r="E280" s="50" t="s">
        <v>1423</v>
      </c>
      <c r="F280" s="83" t="s">
        <v>3208</v>
      </c>
      <c r="G280" s="68" t="s">
        <v>3209</v>
      </c>
      <c r="H280" s="52" t="s">
        <v>3090</v>
      </c>
      <c r="I280" s="53" t="s">
        <v>1528</v>
      </c>
      <c r="J280" s="69">
        <v>2322135</v>
      </c>
      <c r="K280" s="69">
        <v>23221350</v>
      </c>
      <c r="L280" s="107">
        <v>44957</v>
      </c>
      <c r="M280" s="85">
        <v>45260</v>
      </c>
      <c r="N280" s="68">
        <v>304</v>
      </c>
      <c r="O280" s="57" t="s">
        <v>1529</v>
      </c>
      <c r="P280" s="68">
        <v>8</v>
      </c>
      <c r="Q280" s="58">
        <f t="shared" si="8"/>
        <v>44931</v>
      </c>
      <c r="R280" s="59">
        <f t="shared" si="9"/>
        <v>550087980</v>
      </c>
      <c r="S280" s="68" t="s">
        <v>3210</v>
      </c>
      <c r="T280" s="69">
        <v>23221350</v>
      </c>
      <c r="U280" s="57" t="s">
        <v>1673</v>
      </c>
      <c r="V280" s="116" t="s">
        <v>1512</v>
      </c>
      <c r="W280" s="97"/>
      <c r="X280" s="79"/>
      <c r="Y280" s="79"/>
      <c r="Z280" s="79"/>
      <c r="AA280" s="79"/>
      <c r="AB280" s="79"/>
      <c r="AC280" s="79"/>
      <c r="AD280" s="60"/>
      <c r="AE280" s="79"/>
      <c r="AF280" s="79"/>
      <c r="AG280" s="89"/>
      <c r="AH280" s="75"/>
      <c r="AI280" s="79"/>
      <c r="AJ280" s="79"/>
      <c r="AK280" s="94"/>
      <c r="AL280" s="75"/>
      <c r="AM280" s="75"/>
      <c r="AN280" s="101"/>
      <c r="AO280" s="102"/>
      <c r="AP280" s="76"/>
      <c r="AQ280" s="57" t="s">
        <v>1397</v>
      </c>
      <c r="AR280" s="62" t="s">
        <v>2661</v>
      </c>
      <c r="AS280" s="62" t="s">
        <v>3085</v>
      </c>
      <c r="AT280" s="52" t="s">
        <v>3211</v>
      </c>
      <c r="AU280" s="53"/>
    </row>
    <row r="281" spans="1:47" ht="28.35" customHeight="1" x14ac:dyDescent="0.25">
      <c r="A281" s="46">
        <v>279</v>
      </c>
      <c r="B281" s="66" t="s">
        <v>3212</v>
      </c>
      <c r="C281" s="48" t="s">
        <v>980</v>
      </c>
      <c r="D281" s="71" t="s">
        <v>3119</v>
      </c>
      <c r="E281" s="50" t="s">
        <v>1423</v>
      </c>
      <c r="F281" s="83" t="s">
        <v>434</v>
      </c>
      <c r="G281" s="117" t="s">
        <v>433</v>
      </c>
      <c r="H281" s="52" t="s">
        <v>2899</v>
      </c>
      <c r="I281" s="53" t="s">
        <v>1495</v>
      </c>
      <c r="J281" s="69">
        <v>1891080</v>
      </c>
      <c r="K281" s="69">
        <v>18910800</v>
      </c>
      <c r="L281" s="107">
        <v>44957</v>
      </c>
      <c r="M281" s="85">
        <v>45260</v>
      </c>
      <c r="N281" s="68">
        <v>304</v>
      </c>
      <c r="O281" s="57" t="s">
        <v>1496</v>
      </c>
      <c r="P281" s="68">
        <v>14</v>
      </c>
      <c r="Q281" s="58">
        <f t="shared" si="8"/>
        <v>44931</v>
      </c>
      <c r="R281" s="59">
        <f t="shared" si="9"/>
        <v>630727269</v>
      </c>
      <c r="S281" s="68" t="s">
        <v>3213</v>
      </c>
      <c r="T281" s="69">
        <v>18910800</v>
      </c>
      <c r="U281" s="57" t="s">
        <v>28</v>
      </c>
      <c r="V281" s="116" t="s">
        <v>1055</v>
      </c>
      <c r="W281" s="97"/>
      <c r="X281" s="79"/>
      <c r="Y281" s="97"/>
      <c r="Z281" s="99"/>
      <c r="AA281" s="79"/>
      <c r="AB281" s="79"/>
      <c r="AC281" s="79"/>
      <c r="AD281" s="75"/>
      <c r="AE281" s="79"/>
      <c r="AF281" s="79"/>
      <c r="AG281" s="89"/>
      <c r="AH281" s="75"/>
      <c r="AI281" s="79"/>
      <c r="AJ281" s="79"/>
      <c r="AK281" s="94"/>
      <c r="AL281" s="75"/>
      <c r="AM281" s="75"/>
      <c r="AN281" s="101"/>
      <c r="AO281" s="102"/>
      <c r="AP281" s="76"/>
      <c r="AQ281" s="57" t="s">
        <v>1397</v>
      </c>
      <c r="AR281" s="62" t="s">
        <v>2632</v>
      </c>
      <c r="AS281" s="62" t="s">
        <v>2901</v>
      </c>
      <c r="AT281" s="52" t="s">
        <v>3214</v>
      </c>
      <c r="AU281" s="53"/>
    </row>
    <row r="282" spans="1:47" ht="28.35" customHeight="1" x14ac:dyDescent="0.25">
      <c r="A282" s="46">
        <v>280</v>
      </c>
      <c r="B282" s="66" t="s">
        <v>3215</v>
      </c>
      <c r="C282" s="48" t="s">
        <v>980</v>
      </c>
      <c r="D282" s="71" t="s">
        <v>3119</v>
      </c>
      <c r="E282" s="50" t="s">
        <v>1423</v>
      </c>
      <c r="F282" s="83" t="s">
        <v>3216</v>
      </c>
      <c r="G282" s="117" t="s">
        <v>448</v>
      </c>
      <c r="H282" s="52" t="s">
        <v>2899</v>
      </c>
      <c r="I282" s="53" t="s">
        <v>1495</v>
      </c>
      <c r="J282" s="69">
        <v>1891080</v>
      </c>
      <c r="K282" s="69">
        <v>18910800</v>
      </c>
      <c r="L282" s="107">
        <v>44957</v>
      </c>
      <c r="M282" s="85">
        <v>45260</v>
      </c>
      <c r="N282" s="68">
        <v>304</v>
      </c>
      <c r="O282" s="57" t="s">
        <v>1496</v>
      </c>
      <c r="P282" s="68">
        <v>14</v>
      </c>
      <c r="Q282" s="58">
        <f t="shared" si="8"/>
        <v>44931</v>
      </c>
      <c r="R282" s="59">
        <f t="shared" si="9"/>
        <v>630727269</v>
      </c>
      <c r="S282" s="68" t="s">
        <v>3217</v>
      </c>
      <c r="T282" s="69">
        <v>18910800</v>
      </c>
      <c r="U282" s="57" t="s">
        <v>28</v>
      </c>
      <c r="V282" s="116" t="s">
        <v>1055</v>
      </c>
      <c r="W282" s="97"/>
      <c r="X282" s="79"/>
      <c r="Y282" s="97"/>
      <c r="Z282" s="99"/>
      <c r="AA282" s="79"/>
      <c r="AB282" s="79"/>
      <c r="AC282" s="79"/>
      <c r="AD282" s="75"/>
      <c r="AE282" s="79"/>
      <c r="AF282" s="79"/>
      <c r="AG282" s="89"/>
      <c r="AH282" s="75"/>
      <c r="AI282" s="79"/>
      <c r="AJ282" s="79"/>
      <c r="AK282" s="94"/>
      <c r="AL282" s="75"/>
      <c r="AM282" s="75"/>
      <c r="AN282" s="101"/>
      <c r="AO282" s="102"/>
      <c r="AP282" s="76"/>
      <c r="AQ282" s="57" t="s">
        <v>1397</v>
      </c>
      <c r="AR282" s="62" t="s">
        <v>2632</v>
      </c>
      <c r="AS282" s="62" t="s">
        <v>2901</v>
      </c>
      <c r="AT282" s="52" t="s">
        <v>3218</v>
      </c>
      <c r="AU282" s="53"/>
    </row>
    <row r="283" spans="1:47" ht="28.35" customHeight="1" x14ac:dyDescent="0.25">
      <c r="A283" s="46">
        <v>281</v>
      </c>
      <c r="B283" s="66" t="s">
        <v>3219</v>
      </c>
      <c r="C283" s="48" t="s">
        <v>980</v>
      </c>
      <c r="D283" s="71" t="s">
        <v>3119</v>
      </c>
      <c r="E283" s="50" t="s">
        <v>1423</v>
      </c>
      <c r="F283" s="51" t="s">
        <v>3220</v>
      </c>
      <c r="G283" s="117" t="s">
        <v>3221</v>
      </c>
      <c r="H283" s="52" t="s">
        <v>2638</v>
      </c>
      <c r="I283" s="53" t="s">
        <v>1495</v>
      </c>
      <c r="J283" s="69">
        <v>2266000</v>
      </c>
      <c r="K283" s="69">
        <v>22660000</v>
      </c>
      <c r="L283" s="107">
        <v>44957</v>
      </c>
      <c r="M283" s="85">
        <v>45260</v>
      </c>
      <c r="N283" s="68">
        <v>304</v>
      </c>
      <c r="O283" s="57" t="s">
        <v>1496</v>
      </c>
      <c r="P283" s="68">
        <v>12</v>
      </c>
      <c r="Q283" s="58">
        <f t="shared" si="8"/>
        <v>44931</v>
      </c>
      <c r="R283" s="59">
        <f t="shared" si="9"/>
        <v>1505871844</v>
      </c>
      <c r="S283" s="68" t="s">
        <v>3222</v>
      </c>
      <c r="T283" s="69">
        <v>22660000</v>
      </c>
      <c r="U283" s="57" t="s">
        <v>123</v>
      </c>
      <c r="V283" s="116" t="s">
        <v>1055</v>
      </c>
      <c r="W283" s="97"/>
      <c r="X283" s="79"/>
      <c r="Y283" s="97"/>
      <c r="Z283" s="99"/>
      <c r="AA283" s="79"/>
      <c r="AB283" s="79"/>
      <c r="AC283" s="79"/>
      <c r="AD283" s="75"/>
      <c r="AE283" s="79"/>
      <c r="AF283" s="79"/>
      <c r="AG283" s="89"/>
      <c r="AH283" s="75"/>
      <c r="AI283" s="79"/>
      <c r="AJ283" s="79"/>
      <c r="AK283" s="94"/>
      <c r="AL283" s="75"/>
      <c r="AM283" s="75"/>
      <c r="AN283" s="101"/>
      <c r="AO283" s="102"/>
      <c r="AP283" s="76"/>
      <c r="AQ283" s="57" t="s">
        <v>1397</v>
      </c>
      <c r="AR283" s="62" t="s">
        <v>2640</v>
      </c>
      <c r="AS283" s="62" t="s">
        <v>2668</v>
      </c>
      <c r="AT283" s="52" t="s">
        <v>3223</v>
      </c>
      <c r="AU283" s="53"/>
    </row>
    <row r="284" spans="1:47" ht="28.35" customHeight="1" x14ac:dyDescent="0.25">
      <c r="A284" s="46">
        <v>282</v>
      </c>
      <c r="B284" s="66" t="s">
        <v>3224</v>
      </c>
      <c r="C284" s="48" t="s">
        <v>980</v>
      </c>
      <c r="D284" s="71" t="s">
        <v>3119</v>
      </c>
      <c r="E284" s="50" t="s">
        <v>1423</v>
      </c>
      <c r="F284" s="51" t="s">
        <v>3225</v>
      </c>
      <c r="G284" s="117" t="s">
        <v>3226</v>
      </c>
      <c r="H284" s="52" t="s">
        <v>2638</v>
      </c>
      <c r="I284" s="53" t="s">
        <v>1495</v>
      </c>
      <c r="J284" s="69">
        <v>2266000</v>
      </c>
      <c r="K284" s="69">
        <v>22660000</v>
      </c>
      <c r="L284" s="107">
        <v>44957</v>
      </c>
      <c r="M284" s="85">
        <v>45260</v>
      </c>
      <c r="N284" s="68">
        <v>304</v>
      </c>
      <c r="O284" s="57" t="s">
        <v>1496</v>
      </c>
      <c r="P284" s="68">
        <v>13</v>
      </c>
      <c r="Q284" s="58">
        <f t="shared" si="8"/>
        <v>44931</v>
      </c>
      <c r="R284" s="59">
        <f t="shared" si="9"/>
        <v>271920000</v>
      </c>
      <c r="S284" s="68" t="s">
        <v>3227</v>
      </c>
      <c r="T284" s="69">
        <v>22660000</v>
      </c>
      <c r="U284" s="57" t="s">
        <v>123</v>
      </c>
      <c r="V284" s="116" t="s">
        <v>1512</v>
      </c>
      <c r="W284" s="97"/>
      <c r="X284" s="79"/>
      <c r="Y284" s="97"/>
      <c r="Z284" s="99"/>
      <c r="AA284" s="79"/>
      <c r="AB284" s="79"/>
      <c r="AC284" s="79"/>
      <c r="AD284" s="75"/>
      <c r="AE284" s="79"/>
      <c r="AF284" s="79"/>
      <c r="AG284" s="89"/>
      <c r="AH284" s="75"/>
      <c r="AI284" s="79"/>
      <c r="AJ284" s="79"/>
      <c r="AK284" s="94"/>
      <c r="AL284" s="75"/>
      <c r="AM284" s="75"/>
      <c r="AN284" s="101"/>
      <c r="AO284" s="102"/>
      <c r="AP284" s="76"/>
      <c r="AQ284" s="57" t="s">
        <v>1397</v>
      </c>
      <c r="AR284" s="62" t="s">
        <v>2640</v>
      </c>
      <c r="AS284" s="62" t="s">
        <v>2668</v>
      </c>
      <c r="AT284" s="52" t="s">
        <v>3228</v>
      </c>
      <c r="AU284" s="53"/>
    </row>
    <row r="285" spans="1:47" ht="28.35" customHeight="1" x14ac:dyDescent="0.25">
      <c r="A285" s="46">
        <v>283</v>
      </c>
      <c r="B285" s="66" t="s">
        <v>3229</v>
      </c>
      <c r="C285" s="48" t="s">
        <v>980</v>
      </c>
      <c r="D285" s="71" t="s">
        <v>3119</v>
      </c>
      <c r="E285" s="50" t="s">
        <v>1423</v>
      </c>
      <c r="F285" s="51" t="s">
        <v>454</v>
      </c>
      <c r="G285" s="117" t="s">
        <v>453</v>
      </c>
      <c r="H285" s="52" t="s">
        <v>2830</v>
      </c>
      <c r="I285" s="53" t="s">
        <v>1495</v>
      </c>
      <c r="J285" s="69">
        <v>2101200</v>
      </c>
      <c r="K285" s="69">
        <v>21012000</v>
      </c>
      <c r="L285" s="107">
        <v>44957</v>
      </c>
      <c r="M285" s="85">
        <v>45260</v>
      </c>
      <c r="N285" s="68">
        <v>304</v>
      </c>
      <c r="O285" s="57" t="s">
        <v>1496</v>
      </c>
      <c r="P285" s="68">
        <v>14</v>
      </c>
      <c r="Q285" s="58">
        <f t="shared" si="8"/>
        <v>44931</v>
      </c>
      <c r="R285" s="59">
        <f t="shared" si="9"/>
        <v>630727269</v>
      </c>
      <c r="S285" s="68" t="s">
        <v>3230</v>
      </c>
      <c r="T285" s="69">
        <v>21012000</v>
      </c>
      <c r="U285" s="57" t="s">
        <v>28</v>
      </c>
      <c r="V285" s="116" t="s">
        <v>1055</v>
      </c>
      <c r="W285" s="97"/>
      <c r="X285" s="79"/>
      <c r="Y285" s="97"/>
      <c r="Z285" s="99"/>
      <c r="AA285" s="79"/>
      <c r="AB285" s="79"/>
      <c r="AC285" s="79"/>
      <c r="AD285" s="75"/>
      <c r="AE285" s="79"/>
      <c r="AF285" s="79"/>
      <c r="AG285" s="89"/>
      <c r="AH285" s="75"/>
      <c r="AI285" s="79"/>
      <c r="AJ285" s="79"/>
      <c r="AK285" s="94"/>
      <c r="AL285" s="75"/>
      <c r="AM285" s="75"/>
      <c r="AN285" s="101"/>
      <c r="AO285" s="102"/>
      <c r="AP285" s="76"/>
      <c r="AQ285" s="57" t="s">
        <v>1397</v>
      </c>
      <c r="AR285" s="62" t="s">
        <v>3190</v>
      </c>
      <c r="AS285" s="62" t="s">
        <v>3191</v>
      </c>
      <c r="AT285" s="52" t="s">
        <v>3231</v>
      </c>
      <c r="AU285" s="53"/>
    </row>
    <row r="286" spans="1:47" ht="28.35" customHeight="1" x14ac:dyDescent="0.25">
      <c r="A286" s="46">
        <v>284</v>
      </c>
      <c r="B286" s="66" t="s">
        <v>3232</v>
      </c>
      <c r="C286" s="48" t="s">
        <v>980</v>
      </c>
      <c r="D286" s="71" t="s">
        <v>3119</v>
      </c>
      <c r="E286" s="50" t="s">
        <v>1423</v>
      </c>
      <c r="F286" s="51" t="s">
        <v>3233</v>
      </c>
      <c r="G286" s="68" t="s">
        <v>3234</v>
      </c>
      <c r="H286" s="52" t="s">
        <v>2031</v>
      </c>
      <c r="I286" s="53" t="s">
        <v>17</v>
      </c>
      <c r="J286" s="69">
        <v>1854000</v>
      </c>
      <c r="K286" s="69">
        <v>20394000</v>
      </c>
      <c r="L286" s="107">
        <v>44957</v>
      </c>
      <c r="M286" s="85">
        <v>45290</v>
      </c>
      <c r="N286" s="68">
        <v>334</v>
      </c>
      <c r="O286" s="57" t="s">
        <v>1511</v>
      </c>
      <c r="P286" s="68">
        <v>10</v>
      </c>
      <c r="Q286" s="58">
        <f t="shared" si="8"/>
        <v>44931</v>
      </c>
      <c r="R286" s="59">
        <f t="shared" si="9"/>
        <v>1569561300</v>
      </c>
      <c r="S286" s="68" t="s">
        <v>3235</v>
      </c>
      <c r="T286" s="69">
        <v>20394000</v>
      </c>
      <c r="U286" s="57" t="s">
        <v>1014</v>
      </c>
      <c r="V286" s="116" t="s">
        <v>1055</v>
      </c>
      <c r="W286" s="97"/>
      <c r="X286" s="79"/>
      <c r="Y286" s="79"/>
      <c r="Z286" s="79"/>
      <c r="AA286" s="79"/>
      <c r="AB286" s="79"/>
      <c r="AC286" s="79"/>
      <c r="AD286" s="60"/>
      <c r="AE286" s="79"/>
      <c r="AF286" s="79"/>
      <c r="AG286" s="89"/>
      <c r="AH286" s="75"/>
      <c r="AI286" s="79"/>
      <c r="AJ286" s="79"/>
      <c r="AK286" s="94"/>
      <c r="AL286" s="75"/>
      <c r="AM286" s="75"/>
      <c r="AN286" s="101"/>
      <c r="AO286" s="102"/>
      <c r="AP286" s="76"/>
      <c r="AQ286" s="57" t="s">
        <v>1397</v>
      </c>
      <c r="AR286" s="62" t="s">
        <v>2033</v>
      </c>
      <c r="AS286" s="62" t="s">
        <v>2072</v>
      </c>
      <c r="AT286" s="52" t="s">
        <v>3236</v>
      </c>
      <c r="AU286" s="53"/>
    </row>
    <row r="287" spans="1:47" ht="28.35" customHeight="1" x14ac:dyDescent="0.25">
      <c r="A287" s="46">
        <v>285</v>
      </c>
      <c r="B287" s="66" t="s">
        <v>3237</v>
      </c>
      <c r="C287" s="48" t="s">
        <v>980</v>
      </c>
      <c r="D287" s="71" t="s">
        <v>3119</v>
      </c>
      <c r="E287" s="50" t="s">
        <v>1423</v>
      </c>
      <c r="F287" s="51" t="s">
        <v>3238</v>
      </c>
      <c r="G287" s="117" t="s">
        <v>3239</v>
      </c>
      <c r="H287" s="52" t="s">
        <v>2031</v>
      </c>
      <c r="I287" s="53" t="s">
        <v>17</v>
      </c>
      <c r="J287" s="69">
        <v>1854000</v>
      </c>
      <c r="K287" s="69">
        <v>20394000</v>
      </c>
      <c r="L287" s="107">
        <v>44957</v>
      </c>
      <c r="M287" s="85">
        <v>45290</v>
      </c>
      <c r="N287" s="68">
        <v>334</v>
      </c>
      <c r="O287" s="57" t="s">
        <v>1511</v>
      </c>
      <c r="P287" s="68">
        <v>11</v>
      </c>
      <c r="Q287" s="58">
        <f t="shared" si="8"/>
        <v>44931</v>
      </c>
      <c r="R287" s="59">
        <f t="shared" si="9"/>
        <v>1275410620</v>
      </c>
      <c r="S287" s="68" t="s">
        <v>3240</v>
      </c>
      <c r="T287" s="69">
        <v>20394000</v>
      </c>
      <c r="U287" s="57" t="s">
        <v>1014</v>
      </c>
      <c r="V287" s="116" t="s">
        <v>1512</v>
      </c>
      <c r="W287" s="97"/>
      <c r="X287" s="79"/>
      <c r="Y287" s="97"/>
      <c r="Z287" s="99"/>
      <c r="AA287" s="79"/>
      <c r="AB287" s="79"/>
      <c r="AC287" s="79"/>
      <c r="AD287" s="75"/>
      <c r="AE287" s="79"/>
      <c r="AF287" s="79"/>
      <c r="AG287" s="89"/>
      <c r="AH287" s="75"/>
      <c r="AI287" s="79"/>
      <c r="AJ287" s="79"/>
      <c r="AK287" s="94"/>
      <c r="AL287" s="75"/>
      <c r="AM287" s="75"/>
      <c r="AN287" s="101"/>
      <c r="AO287" s="102"/>
      <c r="AP287" s="76"/>
      <c r="AQ287" s="57" t="s">
        <v>1397</v>
      </c>
      <c r="AR287" s="62" t="s">
        <v>2485</v>
      </c>
      <c r="AS287" s="62" t="s">
        <v>2486</v>
      </c>
      <c r="AT287" s="52" t="s">
        <v>3241</v>
      </c>
      <c r="AU287" s="53"/>
    </row>
    <row r="288" spans="1:47" ht="28.35" customHeight="1" x14ac:dyDescent="0.25">
      <c r="A288" s="46">
        <v>286</v>
      </c>
      <c r="B288" s="66" t="s">
        <v>3242</v>
      </c>
      <c r="C288" s="48" t="s">
        <v>980</v>
      </c>
      <c r="D288" s="71" t="s">
        <v>3119</v>
      </c>
      <c r="E288" s="50" t="s">
        <v>1423</v>
      </c>
      <c r="F288" s="51" t="s">
        <v>3243</v>
      </c>
      <c r="G288" s="117" t="s">
        <v>3244</v>
      </c>
      <c r="H288" s="52" t="s">
        <v>2031</v>
      </c>
      <c r="I288" s="53" t="s">
        <v>17</v>
      </c>
      <c r="J288" s="69">
        <v>1854000</v>
      </c>
      <c r="K288" s="69">
        <v>20394000</v>
      </c>
      <c r="L288" s="107">
        <v>44957</v>
      </c>
      <c r="M288" s="85">
        <v>45290</v>
      </c>
      <c r="N288" s="68">
        <v>334</v>
      </c>
      <c r="O288" s="57" t="s">
        <v>1511</v>
      </c>
      <c r="P288" s="68">
        <v>11</v>
      </c>
      <c r="Q288" s="58">
        <f t="shared" si="8"/>
        <v>44931</v>
      </c>
      <c r="R288" s="59">
        <f t="shared" si="9"/>
        <v>1275410620</v>
      </c>
      <c r="S288" s="68" t="s">
        <v>3245</v>
      </c>
      <c r="T288" s="69">
        <v>20394000</v>
      </c>
      <c r="U288" s="57" t="s">
        <v>1014</v>
      </c>
      <c r="V288" s="116" t="s">
        <v>1512</v>
      </c>
      <c r="W288" s="97"/>
      <c r="X288" s="79"/>
      <c r="Y288" s="97"/>
      <c r="Z288" s="99"/>
      <c r="AA288" s="79"/>
      <c r="AB288" s="79"/>
      <c r="AC288" s="79"/>
      <c r="AD288" s="75"/>
      <c r="AE288" s="79"/>
      <c r="AF288" s="79"/>
      <c r="AG288" s="89"/>
      <c r="AH288" s="75"/>
      <c r="AI288" s="79"/>
      <c r="AJ288" s="79"/>
      <c r="AK288" s="94"/>
      <c r="AL288" s="75"/>
      <c r="AM288" s="75"/>
      <c r="AN288" s="101"/>
      <c r="AO288" s="102"/>
      <c r="AP288" s="76"/>
      <c r="AQ288" s="57" t="s">
        <v>1397</v>
      </c>
      <c r="AR288" s="62" t="s">
        <v>2033</v>
      </c>
      <c r="AS288" s="62" t="s">
        <v>2072</v>
      </c>
      <c r="AT288" s="52" t="s">
        <v>3246</v>
      </c>
      <c r="AU288" s="53"/>
    </row>
    <row r="289" spans="1:47" ht="28.35" customHeight="1" x14ac:dyDescent="0.25">
      <c r="A289" s="46">
        <v>287</v>
      </c>
      <c r="B289" s="66" t="s">
        <v>3247</v>
      </c>
      <c r="C289" s="48" t="s">
        <v>980</v>
      </c>
      <c r="D289" s="71" t="s">
        <v>3119</v>
      </c>
      <c r="E289" s="50" t="s">
        <v>1423</v>
      </c>
      <c r="F289" s="51" t="s">
        <v>3248</v>
      </c>
      <c r="G289" s="68" t="s">
        <v>3249</v>
      </c>
      <c r="H289" s="52" t="s">
        <v>3250</v>
      </c>
      <c r="I289" s="53" t="s">
        <v>1495</v>
      </c>
      <c r="J289" s="69">
        <v>1891008</v>
      </c>
      <c r="K289" s="69">
        <v>18910080</v>
      </c>
      <c r="L289" s="107">
        <v>44957</v>
      </c>
      <c r="M289" s="85">
        <v>45260</v>
      </c>
      <c r="N289" s="68">
        <v>304</v>
      </c>
      <c r="O289" s="57" t="s">
        <v>1496</v>
      </c>
      <c r="P289" s="68">
        <v>12</v>
      </c>
      <c r="Q289" s="58">
        <f t="shared" si="8"/>
        <v>44931</v>
      </c>
      <c r="R289" s="59">
        <f t="shared" si="9"/>
        <v>1505871844</v>
      </c>
      <c r="S289" s="68" t="s">
        <v>3251</v>
      </c>
      <c r="T289" s="69">
        <v>18910080</v>
      </c>
      <c r="U289" s="57" t="s">
        <v>123</v>
      </c>
      <c r="V289" s="116" t="s">
        <v>1055</v>
      </c>
      <c r="W289" s="97"/>
      <c r="X289" s="79"/>
      <c r="Y289" s="79"/>
      <c r="Z289" s="79"/>
      <c r="AA289" s="79"/>
      <c r="AB289" s="79"/>
      <c r="AC289" s="79"/>
      <c r="AD289" s="60"/>
      <c r="AE289" s="79"/>
      <c r="AF289" s="79"/>
      <c r="AG289" s="89"/>
      <c r="AH289" s="75"/>
      <c r="AI289" s="79"/>
      <c r="AJ289" s="79"/>
      <c r="AK289" s="94"/>
      <c r="AL289" s="75"/>
      <c r="AM289" s="75"/>
      <c r="AN289" s="101"/>
      <c r="AO289" s="102"/>
      <c r="AP289" s="76"/>
      <c r="AQ289" s="57" t="s">
        <v>1397</v>
      </c>
      <c r="AR289" s="62" t="s">
        <v>2573</v>
      </c>
      <c r="AS289" s="62" t="s">
        <v>3252</v>
      </c>
      <c r="AT289" s="52" t="s">
        <v>3253</v>
      </c>
      <c r="AU289" s="53"/>
    </row>
    <row r="290" spans="1:47" ht="28.35" customHeight="1" x14ac:dyDescent="0.25">
      <c r="A290" s="46">
        <v>288</v>
      </c>
      <c r="B290" s="66" t="s">
        <v>3254</v>
      </c>
      <c r="C290" s="48" t="s">
        <v>980</v>
      </c>
      <c r="D290" s="71" t="s">
        <v>3119</v>
      </c>
      <c r="E290" s="50" t="s">
        <v>1423</v>
      </c>
      <c r="F290" s="83" t="s">
        <v>3255</v>
      </c>
      <c r="G290" s="68" t="s">
        <v>3256</v>
      </c>
      <c r="H290" s="52" t="s">
        <v>3257</v>
      </c>
      <c r="I290" s="53" t="s">
        <v>1495</v>
      </c>
      <c r="J290" s="69">
        <v>1891080</v>
      </c>
      <c r="K290" s="69">
        <v>18910800</v>
      </c>
      <c r="L290" s="107">
        <v>44957</v>
      </c>
      <c r="M290" s="85">
        <v>45260</v>
      </c>
      <c r="N290" s="68">
        <v>304</v>
      </c>
      <c r="O290" s="57" t="s">
        <v>1496</v>
      </c>
      <c r="P290" s="68">
        <v>14</v>
      </c>
      <c r="Q290" s="58">
        <f t="shared" si="8"/>
        <v>44931</v>
      </c>
      <c r="R290" s="59">
        <f t="shared" si="9"/>
        <v>630727269</v>
      </c>
      <c r="S290" s="68" t="s">
        <v>3258</v>
      </c>
      <c r="T290" s="69">
        <v>18910800</v>
      </c>
      <c r="U290" s="57" t="s">
        <v>28</v>
      </c>
      <c r="V290" s="116" t="s">
        <v>1055</v>
      </c>
      <c r="W290" s="97"/>
      <c r="X290" s="79"/>
      <c r="Y290" s="97"/>
      <c r="Z290" s="99"/>
      <c r="AA290" s="79"/>
      <c r="AB290" s="79"/>
      <c r="AC290" s="79"/>
      <c r="AD290" s="75"/>
      <c r="AE290" s="79"/>
      <c r="AF290" s="79"/>
      <c r="AG290" s="89"/>
      <c r="AH290" s="75"/>
      <c r="AI290" s="79"/>
      <c r="AJ290" s="79"/>
      <c r="AK290" s="94"/>
      <c r="AL290" s="75"/>
      <c r="AM290" s="75"/>
      <c r="AN290" s="101"/>
      <c r="AO290" s="102"/>
      <c r="AP290" s="76"/>
      <c r="AQ290" s="57" t="s">
        <v>1397</v>
      </c>
      <c r="AR290" s="62" t="s">
        <v>2632</v>
      </c>
      <c r="AS290" s="62" t="s">
        <v>3259</v>
      </c>
      <c r="AT290" s="52" t="s">
        <v>3260</v>
      </c>
      <c r="AU290" s="53"/>
    </row>
    <row r="291" spans="1:47" ht="28.35" customHeight="1" x14ac:dyDescent="0.25">
      <c r="A291" s="46">
        <v>289</v>
      </c>
      <c r="B291" s="66" t="s">
        <v>3261</v>
      </c>
      <c r="C291" s="48" t="s">
        <v>980</v>
      </c>
      <c r="D291" s="71" t="s">
        <v>3262</v>
      </c>
      <c r="E291" s="50" t="s">
        <v>1423</v>
      </c>
      <c r="F291" s="83" t="s">
        <v>439</v>
      </c>
      <c r="G291" s="68" t="s">
        <v>3263</v>
      </c>
      <c r="H291" s="52" t="s">
        <v>2855</v>
      </c>
      <c r="I291" s="53" t="s">
        <v>1495</v>
      </c>
      <c r="J291" s="69">
        <v>2611791.6</v>
      </c>
      <c r="K291" s="69">
        <v>26117916</v>
      </c>
      <c r="L291" s="107" t="s">
        <v>3262</v>
      </c>
      <c r="M291" s="85">
        <v>45265</v>
      </c>
      <c r="N291" s="68">
        <v>304</v>
      </c>
      <c r="O291" s="57" t="s">
        <v>1496</v>
      </c>
      <c r="P291" s="68">
        <v>13</v>
      </c>
      <c r="Q291" s="58">
        <f t="shared" si="8"/>
        <v>44931</v>
      </c>
      <c r="R291" s="59">
        <f t="shared" si="9"/>
        <v>271920000</v>
      </c>
      <c r="S291" s="68" t="s">
        <v>3264</v>
      </c>
      <c r="T291" s="69">
        <v>26117916</v>
      </c>
      <c r="U291" s="57" t="s">
        <v>123</v>
      </c>
      <c r="V291" s="116" t="s">
        <v>1512</v>
      </c>
      <c r="W291" s="97"/>
      <c r="X291" s="79"/>
      <c r="Y291" s="97"/>
      <c r="Z291" s="99"/>
      <c r="AA291" s="79"/>
      <c r="AB291" s="79"/>
      <c r="AC291" s="79"/>
      <c r="AD291" s="75"/>
      <c r="AE291" s="79"/>
      <c r="AF291" s="79"/>
      <c r="AG291" s="89"/>
      <c r="AH291" s="75"/>
      <c r="AI291" s="79"/>
      <c r="AJ291" s="79"/>
      <c r="AK291" s="94"/>
      <c r="AL291" s="75"/>
      <c r="AM291" s="75"/>
      <c r="AN291" s="101"/>
      <c r="AO291" s="102"/>
      <c r="AP291" s="76"/>
      <c r="AQ291" s="57" t="s">
        <v>1397</v>
      </c>
      <c r="AR291" s="62" t="s">
        <v>3265</v>
      </c>
      <c r="AS291" s="62" t="s">
        <v>3266</v>
      </c>
      <c r="AT291" s="52" t="s">
        <v>3267</v>
      </c>
      <c r="AU291" s="53"/>
    </row>
    <row r="292" spans="1:47" ht="28.35" customHeight="1" x14ac:dyDescent="0.25">
      <c r="A292" s="46">
        <v>290</v>
      </c>
      <c r="B292" s="66" t="s">
        <v>3268</v>
      </c>
      <c r="C292" s="48" t="s">
        <v>980</v>
      </c>
      <c r="D292" s="71" t="s">
        <v>3181</v>
      </c>
      <c r="E292" s="50" t="s">
        <v>1423</v>
      </c>
      <c r="F292" s="83" t="s">
        <v>780</v>
      </c>
      <c r="G292" s="68" t="s">
        <v>779</v>
      </c>
      <c r="H292" s="52" t="s">
        <v>1671</v>
      </c>
      <c r="I292" s="53" t="s">
        <v>1528</v>
      </c>
      <c r="J292" s="69">
        <v>2322135</v>
      </c>
      <c r="K292" s="69">
        <v>23221350</v>
      </c>
      <c r="L292" s="107">
        <v>44958</v>
      </c>
      <c r="M292" s="85">
        <v>45260</v>
      </c>
      <c r="N292" s="68">
        <v>304</v>
      </c>
      <c r="O292" s="57" t="s">
        <v>1529</v>
      </c>
      <c r="P292" s="68">
        <v>7</v>
      </c>
      <c r="Q292" s="58">
        <f t="shared" si="8"/>
        <v>44931</v>
      </c>
      <c r="R292" s="59">
        <f t="shared" si="9"/>
        <v>1159135180</v>
      </c>
      <c r="S292" s="68" t="s">
        <v>3269</v>
      </c>
      <c r="T292" s="69">
        <v>23221350</v>
      </c>
      <c r="U292" s="57" t="s">
        <v>1673</v>
      </c>
      <c r="V292" s="116" t="s">
        <v>1055</v>
      </c>
      <c r="W292" s="97"/>
      <c r="X292" s="79"/>
      <c r="Y292" s="97"/>
      <c r="Z292" s="99"/>
      <c r="AA292" s="79"/>
      <c r="AB292" s="79"/>
      <c r="AC292" s="79"/>
      <c r="AD292" s="75"/>
      <c r="AE292" s="79"/>
      <c r="AF292" s="79"/>
      <c r="AG292" s="89"/>
      <c r="AH292" s="75"/>
      <c r="AI292" s="79"/>
      <c r="AJ292" s="79"/>
      <c r="AK292" s="94"/>
      <c r="AL292" s="75"/>
      <c r="AM292" s="75"/>
      <c r="AN292" s="101"/>
      <c r="AO292" s="102"/>
      <c r="AP292" s="76"/>
      <c r="AQ292" s="57" t="s">
        <v>1397</v>
      </c>
      <c r="AR292" s="62" t="s">
        <v>2661</v>
      </c>
      <c r="AS292" s="62" t="s">
        <v>2743</v>
      </c>
      <c r="AT292" s="52" t="s">
        <v>3270</v>
      </c>
      <c r="AU292" s="53"/>
    </row>
    <row r="293" spans="1:47" ht="28.35" customHeight="1" x14ac:dyDescent="0.25">
      <c r="A293" s="46">
        <v>291</v>
      </c>
      <c r="B293" s="66" t="s">
        <v>3271</v>
      </c>
      <c r="C293" s="48" t="s">
        <v>980</v>
      </c>
      <c r="D293" s="71" t="s">
        <v>3181</v>
      </c>
      <c r="E293" s="50" t="s">
        <v>1423</v>
      </c>
      <c r="F293" s="51" t="s">
        <v>785</v>
      </c>
      <c r="G293" s="68" t="s">
        <v>3272</v>
      </c>
      <c r="H293" s="52" t="s">
        <v>3273</v>
      </c>
      <c r="I293" s="53" t="s">
        <v>1528</v>
      </c>
      <c r="J293" s="69">
        <v>2322135</v>
      </c>
      <c r="K293" s="69">
        <v>23221350</v>
      </c>
      <c r="L293" s="107">
        <v>44958</v>
      </c>
      <c r="M293" s="85">
        <v>45260</v>
      </c>
      <c r="N293" s="68">
        <v>304</v>
      </c>
      <c r="O293" s="57" t="s">
        <v>1529</v>
      </c>
      <c r="P293" s="68">
        <v>8</v>
      </c>
      <c r="Q293" s="58">
        <f t="shared" si="8"/>
        <v>44931</v>
      </c>
      <c r="R293" s="59">
        <f t="shared" si="9"/>
        <v>550087980</v>
      </c>
      <c r="S293" s="68" t="s">
        <v>3274</v>
      </c>
      <c r="T293" s="69">
        <v>23221350</v>
      </c>
      <c r="U293" s="57" t="s">
        <v>1673</v>
      </c>
      <c r="V293" s="116" t="s">
        <v>1512</v>
      </c>
      <c r="W293" s="97"/>
      <c r="X293" s="79"/>
      <c r="Y293" s="97"/>
      <c r="Z293" s="99"/>
      <c r="AA293" s="79"/>
      <c r="AB293" s="79"/>
      <c r="AC293" s="79"/>
      <c r="AD293" s="75"/>
      <c r="AE293" s="79"/>
      <c r="AF293" s="79"/>
      <c r="AG293" s="89"/>
      <c r="AH293" s="75"/>
      <c r="AI293" s="79"/>
      <c r="AJ293" s="79"/>
      <c r="AK293" s="94"/>
      <c r="AL293" s="75"/>
      <c r="AM293" s="75"/>
      <c r="AN293" s="101"/>
      <c r="AO293" s="102"/>
      <c r="AP293" s="76"/>
      <c r="AQ293" s="57" t="s">
        <v>1397</v>
      </c>
      <c r="AR293" s="62" t="s">
        <v>2661</v>
      </c>
      <c r="AS293" s="62" t="s">
        <v>2791</v>
      </c>
      <c r="AT293" s="52" t="s">
        <v>3275</v>
      </c>
      <c r="AU293" s="53"/>
    </row>
    <row r="294" spans="1:47" ht="28.35" customHeight="1" x14ac:dyDescent="0.25">
      <c r="A294" s="46">
        <v>292</v>
      </c>
      <c r="B294" s="66" t="s">
        <v>3276</v>
      </c>
      <c r="C294" s="48" t="s">
        <v>980</v>
      </c>
      <c r="D294" s="71" t="s">
        <v>3181</v>
      </c>
      <c r="E294" s="50" t="s">
        <v>1423</v>
      </c>
      <c r="F294" s="51" t="s">
        <v>444</v>
      </c>
      <c r="G294" s="68" t="s">
        <v>443</v>
      </c>
      <c r="H294" s="52" t="s">
        <v>2899</v>
      </c>
      <c r="I294" s="53" t="s">
        <v>1495</v>
      </c>
      <c r="J294" s="69">
        <v>1891080</v>
      </c>
      <c r="K294" s="69">
        <v>18910800</v>
      </c>
      <c r="L294" s="107">
        <v>44958</v>
      </c>
      <c r="M294" s="85">
        <v>45260</v>
      </c>
      <c r="N294" s="68">
        <v>304</v>
      </c>
      <c r="O294" s="57" t="s">
        <v>1496</v>
      </c>
      <c r="P294" s="68">
        <v>14</v>
      </c>
      <c r="Q294" s="58">
        <f t="shared" si="8"/>
        <v>44931</v>
      </c>
      <c r="R294" s="59">
        <f t="shared" si="9"/>
        <v>630727269</v>
      </c>
      <c r="S294" s="68" t="s">
        <v>3277</v>
      </c>
      <c r="T294" s="69">
        <v>18910800</v>
      </c>
      <c r="U294" s="57" t="s">
        <v>28</v>
      </c>
      <c r="V294" s="116" t="s">
        <v>1055</v>
      </c>
      <c r="W294" s="97"/>
      <c r="X294" s="79"/>
      <c r="Y294" s="97"/>
      <c r="Z294" s="99"/>
      <c r="AA294" s="79"/>
      <c r="AB294" s="79"/>
      <c r="AC294" s="79"/>
      <c r="AD294" s="75"/>
      <c r="AE294" s="79"/>
      <c r="AF294" s="79"/>
      <c r="AG294" s="89"/>
      <c r="AH294" s="75"/>
      <c r="AI294" s="79"/>
      <c r="AJ294" s="79"/>
      <c r="AK294" s="94"/>
      <c r="AL294" s="75"/>
      <c r="AM294" s="75"/>
      <c r="AN294" s="101"/>
      <c r="AO294" s="102"/>
      <c r="AP294" s="76"/>
      <c r="AQ294" s="57" t="s">
        <v>1397</v>
      </c>
      <c r="AR294" s="62" t="s">
        <v>2632</v>
      </c>
      <c r="AS294" s="62" t="s">
        <v>2901</v>
      </c>
      <c r="AT294" s="52" t="s">
        <v>3278</v>
      </c>
      <c r="AU294" s="53"/>
    </row>
    <row r="295" spans="1:47" ht="28.35" customHeight="1" x14ac:dyDescent="0.25">
      <c r="A295" s="46">
        <v>293</v>
      </c>
      <c r="B295" s="66" t="s">
        <v>3279</v>
      </c>
      <c r="C295" s="48" t="s">
        <v>980</v>
      </c>
      <c r="D295" s="71" t="s">
        <v>3181</v>
      </c>
      <c r="E295" s="50" t="s">
        <v>1423</v>
      </c>
      <c r="F295" s="51" t="s">
        <v>3280</v>
      </c>
      <c r="G295" s="68" t="s">
        <v>3281</v>
      </c>
      <c r="H295" s="52" t="s">
        <v>2899</v>
      </c>
      <c r="I295" s="53" t="s">
        <v>1495</v>
      </c>
      <c r="J295" s="69">
        <v>1891080</v>
      </c>
      <c r="K295" s="69">
        <v>18910800</v>
      </c>
      <c r="L295" s="107">
        <v>44958</v>
      </c>
      <c r="M295" s="85">
        <v>45260</v>
      </c>
      <c r="N295" s="68">
        <v>304</v>
      </c>
      <c r="O295" s="57" t="s">
        <v>1496</v>
      </c>
      <c r="P295" s="68">
        <v>14</v>
      </c>
      <c r="Q295" s="58">
        <f t="shared" si="8"/>
        <v>44931</v>
      </c>
      <c r="R295" s="59">
        <f t="shared" si="9"/>
        <v>630727269</v>
      </c>
      <c r="S295" s="68" t="s">
        <v>3282</v>
      </c>
      <c r="T295" s="69">
        <v>18910800</v>
      </c>
      <c r="U295" s="57" t="s">
        <v>28</v>
      </c>
      <c r="V295" s="116" t="s">
        <v>1055</v>
      </c>
      <c r="W295" s="97"/>
      <c r="X295" s="79"/>
      <c r="Y295" s="97"/>
      <c r="Z295" s="99"/>
      <c r="AA295" s="79"/>
      <c r="AB295" s="79"/>
      <c r="AC295" s="79"/>
      <c r="AD295" s="75"/>
      <c r="AE295" s="79"/>
      <c r="AF295" s="79"/>
      <c r="AG295" s="89"/>
      <c r="AH295" s="75"/>
      <c r="AI295" s="79"/>
      <c r="AJ295" s="79"/>
      <c r="AK295" s="94"/>
      <c r="AL295" s="75"/>
      <c r="AM295" s="75"/>
      <c r="AN295" s="101"/>
      <c r="AO295" s="102"/>
      <c r="AP295" s="76"/>
      <c r="AQ295" s="57" t="s">
        <v>1397</v>
      </c>
      <c r="AR295" s="62" t="s">
        <v>2632</v>
      </c>
      <c r="AS295" s="62" t="s">
        <v>2901</v>
      </c>
      <c r="AT295" s="52" t="s">
        <v>3283</v>
      </c>
      <c r="AU295" s="53"/>
    </row>
    <row r="296" spans="1:47" ht="28.35" customHeight="1" x14ac:dyDescent="0.25">
      <c r="A296" s="46">
        <v>294</v>
      </c>
      <c r="B296" s="66" t="s">
        <v>3284</v>
      </c>
      <c r="C296" s="48" t="s">
        <v>980</v>
      </c>
      <c r="D296" s="71" t="s">
        <v>3181</v>
      </c>
      <c r="E296" s="50" t="s">
        <v>1423</v>
      </c>
      <c r="F296" s="51" t="s">
        <v>3285</v>
      </c>
      <c r="G296" s="118" t="s">
        <v>3286</v>
      </c>
      <c r="H296" s="52" t="s">
        <v>2082</v>
      </c>
      <c r="I296" s="53" t="s">
        <v>17</v>
      </c>
      <c r="J296" s="69">
        <v>2626500</v>
      </c>
      <c r="K296" s="69">
        <v>28891500</v>
      </c>
      <c r="L296" s="107">
        <v>44958</v>
      </c>
      <c r="M296" s="85">
        <v>45291</v>
      </c>
      <c r="N296" s="68">
        <v>334</v>
      </c>
      <c r="O296" s="57" t="s">
        <v>1511</v>
      </c>
      <c r="P296" s="68">
        <v>11</v>
      </c>
      <c r="Q296" s="58">
        <f t="shared" si="8"/>
        <v>44931</v>
      </c>
      <c r="R296" s="59">
        <f t="shared" si="9"/>
        <v>1275410620</v>
      </c>
      <c r="S296" s="68" t="s">
        <v>3287</v>
      </c>
      <c r="T296" s="69">
        <v>28891500</v>
      </c>
      <c r="U296" s="57" t="s">
        <v>1014</v>
      </c>
      <c r="V296" s="116" t="s">
        <v>1512</v>
      </c>
      <c r="W296" s="97"/>
      <c r="X296" s="79"/>
      <c r="Y296" s="97"/>
      <c r="Z296" s="99"/>
      <c r="AA296" s="79"/>
      <c r="AB296" s="79"/>
      <c r="AC296" s="79"/>
      <c r="AD296" s="75"/>
      <c r="AE296" s="79"/>
      <c r="AF296" s="79"/>
      <c r="AG296" s="89"/>
      <c r="AH296" s="75"/>
      <c r="AI296" s="79"/>
      <c r="AJ296" s="79"/>
      <c r="AK296" s="94"/>
      <c r="AL296" s="75"/>
      <c r="AM296" s="75"/>
      <c r="AN296" s="101"/>
      <c r="AO296" s="102"/>
      <c r="AP296" s="76"/>
      <c r="AQ296" s="57" t="s">
        <v>1397</v>
      </c>
      <c r="AR296" s="62" t="s">
        <v>1830</v>
      </c>
      <c r="AS296" s="62" t="s">
        <v>2434</v>
      </c>
      <c r="AT296" s="52" t="s">
        <v>3288</v>
      </c>
      <c r="AU296" s="53"/>
    </row>
    <row r="297" spans="1:47" ht="28.35" customHeight="1" x14ac:dyDescent="0.25">
      <c r="A297" s="46">
        <v>295</v>
      </c>
      <c r="B297" s="66" t="s">
        <v>3289</v>
      </c>
      <c r="C297" s="48" t="s">
        <v>980</v>
      </c>
      <c r="D297" s="71" t="s">
        <v>3181</v>
      </c>
      <c r="E297" s="50" t="s">
        <v>1423</v>
      </c>
      <c r="F297" s="51" t="s">
        <v>3290</v>
      </c>
      <c r="G297" s="68" t="s">
        <v>3291</v>
      </c>
      <c r="H297" s="52" t="s">
        <v>2082</v>
      </c>
      <c r="I297" s="53" t="s">
        <v>17</v>
      </c>
      <c r="J297" s="69">
        <v>2350811</v>
      </c>
      <c r="K297" s="69">
        <v>25858921</v>
      </c>
      <c r="L297" s="107">
        <v>44958</v>
      </c>
      <c r="M297" s="85">
        <v>45291</v>
      </c>
      <c r="N297" s="68">
        <v>334</v>
      </c>
      <c r="O297" s="57" t="s">
        <v>1511</v>
      </c>
      <c r="P297" s="68">
        <v>11</v>
      </c>
      <c r="Q297" s="58">
        <f t="shared" si="8"/>
        <v>44931</v>
      </c>
      <c r="R297" s="59">
        <f t="shared" si="9"/>
        <v>1275410620</v>
      </c>
      <c r="S297" s="68" t="s">
        <v>3292</v>
      </c>
      <c r="T297" s="69">
        <v>28891500</v>
      </c>
      <c r="U297" s="57" t="s">
        <v>1014</v>
      </c>
      <c r="V297" s="116" t="s">
        <v>1512</v>
      </c>
      <c r="W297" s="97"/>
      <c r="X297" s="79"/>
      <c r="Y297" s="97"/>
      <c r="Z297" s="99"/>
      <c r="AA297" s="79"/>
      <c r="AB297" s="79"/>
      <c r="AC297" s="79"/>
      <c r="AD297" s="75"/>
      <c r="AE297" s="79"/>
      <c r="AF297" s="79"/>
      <c r="AG297" s="89"/>
      <c r="AH297" s="75"/>
      <c r="AI297" s="79"/>
      <c r="AJ297" s="79"/>
      <c r="AK297" s="94"/>
      <c r="AL297" s="75"/>
      <c r="AM297" s="75"/>
      <c r="AN297" s="101"/>
      <c r="AO297" s="102"/>
      <c r="AP297" s="76"/>
      <c r="AQ297" s="57" t="s">
        <v>1397</v>
      </c>
      <c r="AR297" s="62" t="s">
        <v>3293</v>
      </c>
      <c r="AS297" s="62" t="s">
        <v>2434</v>
      </c>
      <c r="AT297" s="52" t="s">
        <v>3294</v>
      </c>
      <c r="AU297" s="53"/>
    </row>
    <row r="298" spans="1:47" ht="28.35" customHeight="1" x14ac:dyDescent="0.25">
      <c r="A298" s="46">
        <v>296</v>
      </c>
      <c r="B298" s="66" t="s">
        <v>3295</v>
      </c>
      <c r="C298" s="48" t="s">
        <v>980</v>
      </c>
      <c r="D298" s="71" t="s">
        <v>3181</v>
      </c>
      <c r="E298" s="50" t="s">
        <v>1423</v>
      </c>
      <c r="F298" s="51" t="s">
        <v>3296</v>
      </c>
      <c r="G298" s="68" t="s">
        <v>3297</v>
      </c>
      <c r="H298" s="52" t="s">
        <v>1671</v>
      </c>
      <c r="I298" s="53" t="s">
        <v>1528</v>
      </c>
      <c r="J298" s="69">
        <v>2322135</v>
      </c>
      <c r="K298" s="69">
        <v>23221350</v>
      </c>
      <c r="L298" s="107">
        <v>44958</v>
      </c>
      <c r="M298" s="85">
        <v>45260</v>
      </c>
      <c r="N298" s="68">
        <v>304</v>
      </c>
      <c r="O298" s="57" t="s">
        <v>1529</v>
      </c>
      <c r="P298" s="68">
        <v>7</v>
      </c>
      <c r="Q298" s="58">
        <f t="shared" si="8"/>
        <v>44931</v>
      </c>
      <c r="R298" s="59">
        <f t="shared" si="9"/>
        <v>1159135180</v>
      </c>
      <c r="S298" s="68" t="s">
        <v>3298</v>
      </c>
      <c r="T298" s="69">
        <v>23221350</v>
      </c>
      <c r="U298" s="57" t="s">
        <v>1673</v>
      </c>
      <c r="V298" s="116" t="s">
        <v>1055</v>
      </c>
      <c r="W298" s="97"/>
      <c r="X298" s="79"/>
      <c r="Y298" s="97"/>
      <c r="Z298" s="99"/>
      <c r="AA298" s="79"/>
      <c r="AB298" s="79"/>
      <c r="AC298" s="79"/>
      <c r="AD298" s="75"/>
      <c r="AE298" s="79"/>
      <c r="AF298" s="79"/>
      <c r="AG298" s="89"/>
      <c r="AH298" s="75"/>
      <c r="AI298" s="79"/>
      <c r="AJ298" s="79"/>
      <c r="AK298" s="94"/>
      <c r="AL298" s="75"/>
      <c r="AM298" s="75"/>
      <c r="AN298" s="101"/>
      <c r="AO298" s="102"/>
      <c r="AP298" s="76"/>
      <c r="AQ298" s="57" t="s">
        <v>1397</v>
      </c>
      <c r="AR298" s="62" t="s">
        <v>2661</v>
      </c>
      <c r="AS298" s="62" t="s">
        <v>2662</v>
      </c>
      <c r="AT298" s="52" t="s">
        <v>3299</v>
      </c>
      <c r="AU298" s="53"/>
    </row>
    <row r="299" spans="1:47" ht="28.35" customHeight="1" x14ac:dyDescent="0.25">
      <c r="A299" s="46">
        <v>297</v>
      </c>
      <c r="B299" s="66" t="s">
        <v>3300</v>
      </c>
      <c r="C299" s="48" t="s">
        <v>980</v>
      </c>
      <c r="D299" s="71" t="s">
        <v>3181</v>
      </c>
      <c r="E299" s="50" t="s">
        <v>1423</v>
      </c>
      <c r="F299" s="51" t="s">
        <v>351</v>
      </c>
      <c r="G299" s="68" t="s">
        <v>3301</v>
      </c>
      <c r="H299" s="52" t="s">
        <v>1671</v>
      </c>
      <c r="I299" s="53" t="s">
        <v>1528</v>
      </c>
      <c r="J299" s="69">
        <v>2322135</v>
      </c>
      <c r="K299" s="69">
        <v>23221350</v>
      </c>
      <c r="L299" s="71">
        <v>44958</v>
      </c>
      <c r="M299" s="85">
        <v>45260</v>
      </c>
      <c r="N299" s="68">
        <v>304</v>
      </c>
      <c r="O299" s="57" t="s">
        <v>1529</v>
      </c>
      <c r="P299" s="68">
        <v>7</v>
      </c>
      <c r="Q299" s="58">
        <f t="shared" si="8"/>
        <v>44931</v>
      </c>
      <c r="R299" s="59">
        <f t="shared" si="9"/>
        <v>1159135180</v>
      </c>
      <c r="S299" s="68" t="s">
        <v>3302</v>
      </c>
      <c r="T299" s="69">
        <v>23221350</v>
      </c>
      <c r="U299" s="57" t="s">
        <v>1673</v>
      </c>
      <c r="V299" s="116" t="s">
        <v>1055</v>
      </c>
      <c r="W299" s="97"/>
      <c r="X299" s="79"/>
      <c r="Y299" s="97"/>
      <c r="Z299" s="99"/>
      <c r="AA299" s="79"/>
      <c r="AB299" s="79"/>
      <c r="AC299" s="79"/>
      <c r="AD299" s="75"/>
      <c r="AE299" s="79"/>
      <c r="AF299" s="79"/>
      <c r="AG299" s="89"/>
      <c r="AH299" s="75"/>
      <c r="AI299" s="79"/>
      <c r="AJ299" s="79"/>
      <c r="AK299" s="94"/>
      <c r="AL299" s="75"/>
      <c r="AM299" s="75"/>
      <c r="AN299" s="101"/>
      <c r="AO299" s="102"/>
      <c r="AP299" s="76"/>
      <c r="AQ299" s="57" t="s">
        <v>1397</v>
      </c>
      <c r="AR299" s="62" t="s">
        <v>2661</v>
      </c>
      <c r="AS299" s="62" t="s">
        <v>2662</v>
      </c>
      <c r="AT299" s="52" t="s">
        <v>3303</v>
      </c>
      <c r="AU299" s="53"/>
    </row>
    <row r="300" spans="1:47" ht="28.35" customHeight="1" x14ac:dyDescent="0.25">
      <c r="A300" s="46">
        <v>298</v>
      </c>
      <c r="B300" s="66" t="s">
        <v>3304</v>
      </c>
      <c r="C300" s="48" t="s">
        <v>980</v>
      </c>
      <c r="D300" s="71" t="s">
        <v>3181</v>
      </c>
      <c r="E300" s="50" t="s">
        <v>1423</v>
      </c>
      <c r="F300" s="51" t="s">
        <v>326</v>
      </c>
      <c r="G300" s="68" t="s">
        <v>325</v>
      </c>
      <c r="H300" s="52" t="s">
        <v>1671</v>
      </c>
      <c r="I300" s="53" t="s">
        <v>1528</v>
      </c>
      <c r="J300" s="69">
        <v>2322135</v>
      </c>
      <c r="K300" s="69">
        <v>23221350</v>
      </c>
      <c r="L300" s="107">
        <v>44958</v>
      </c>
      <c r="M300" s="85">
        <v>45260</v>
      </c>
      <c r="N300" s="68">
        <v>304</v>
      </c>
      <c r="O300" s="57" t="s">
        <v>1529</v>
      </c>
      <c r="P300" s="68">
        <v>7</v>
      </c>
      <c r="Q300" s="58">
        <f t="shared" si="8"/>
        <v>44931</v>
      </c>
      <c r="R300" s="59">
        <f t="shared" si="9"/>
        <v>1159135180</v>
      </c>
      <c r="S300" s="68" t="s">
        <v>3305</v>
      </c>
      <c r="T300" s="69">
        <v>23221350</v>
      </c>
      <c r="U300" s="57" t="s">
        <v>1673</v>
      </c>
      <c r="V300" s="116" t="s">
        <v>1055</v>
      </c>
      <c r="W300" s="97"/>
      <c r="X300" s="79"/>
      <c r="Y300" s="97"/>
      <c r="Z300" s="99"/>
      <c r="AA300" s="79"/>
      <c r="AB300" s="79"/>
      <c r="AC300" s="79"/>
      <c r="AD300" s="75"/>
      <c r="AE300" s="79"/>
      <c r="AF300" s="79"/>
      <c r="AG300" s="89"/>
      <c r="AH300" s="75"/>
      <c r="AI300" s="79"/>
      <c r="AJ300" s="79"/>
      <c r="AK300" s="94"/>
      <c r="AL300" s="75"/>
      <c r="AM300" s="75"/>
      <c r="AN300" s="101"/>
      <c r="AO300" s="102"/>
      <c r="AP300" s="76"/>
      <c r="AQ300" s="57" t="s">
        <v>1397</v>
      </c>
      <c r="AR300" s="62" t="s">
        <v>2661</v>
      </c>
      <c r="AS300" s="62" t="s">
        <v>2662</v>
      </c>
      <c r="AT300" s="52" t="s">
        <v>3306</v>
      </c>
      <c r="AU300" s="53"/>
    </row>
    <row r="301" spans="1:47" ht="28.35" customHeight="1" x14ac:dyDescent="0.25">
      <c r="A301" s="46">
        <v>299</v>
      </c>
      <c r="B301" s="66" t="s">
        <v>3307</v>
      </c>
      <c r="C301" s="48" t="s">
        <v>980</v>
      </c>
      <c r="D301" s="71" t="s">
        <v>3181</v>
      </c>
      <c r="E301" s="50" t="s">
        <v>1423</v>
      </c>
      <c r="F301" s="51" t="s">
        <v>3308</v>
      </c>
      <c r="G301" s="68" t="s">
        <v>3309</v>
      </c>
      <c r="H301" s="52" t="s">
        <v>2789</v>
      </c>
      <c r="I301" s="53" t="s">
        <v>1528</v>
      </c>
      <c r="J301" s="69">
        <v>2322135</v>
      </c>
      <c r="K301" s="69">
        <v>23221350</v>
      </c>
      <c r="L301" s="107">
        <v>44958</v>
      </c>
      <c r="M301" s="85">
        <v>45260</v>
      </c>
      <c r="N301" s="68">
        <v>304</v>
      </c>
      <c r="O301" s="57" t="s">
        <v>1529</v>
      </c>
      <c r="P301" s="68">
        <v>8</v>
      </c>
      <c r="Q301" s="58">
        <f t="shared" si="8"/>
        <v>44931</v>
      </c>
      <c r="R301" s="59">
        <f t="shared" si="9"/>
        <v>550087980</v>
      </c>
      <c r="S301" s="68" t="s">
        <v>3310</v>
      </c>
      <c r="T301" s="69">
        <v>23221350</v>
      </c>
      <c r="U301" s="57" t="s">
        <v>1673</v>
      </c>
      <c r="V301" s="116" t="s">
        <v>1512</v>
      </c>
      <c r="W301" s="97"/>
      <c r="X301" s="79"/>
      <c r="Y301" s="97"/>
      <c r="Z301" s="99"/>
      <c r="AA301" s="79"/>
      <c r="AB301" s="79"/>
      <c r="AC301" s="79"/>
      <c r="AD301" s="75"/>
      <c r="AE301" s="79"/>
      <c r="AF301" s="79"/>
      <c r="AG301" s="89"/>
      <c r="AH301" s="75"/>
      <c r="AI301" s="79"/>
      <c r="AJ301" s="79"/>
      <c r="AK301" s="94"/>
      <c r="AL301" s="75"/>
      <c r="AM301" s="75"/>
      <c r="AN301" s="101"/>
      <c r="AO301" s="102"/>
      <c r="AP301" s="76"/>
      <c r="AQ301" s="57" t="s">
        <v>1397</v>
      </c>
      <c r="AR301" s="62" t="s">
        <v>2661</v>
      </c>
      <c r="AS301" s="62" t="s">
        <v>2791</v>
      </c>
      <c r="AT301" s="52" t="s">
        <v>3311</v>
      </c>
      <c r="AU301" s="53"/>
    </row>
    <row r="302" spans="1:47" ht="28.35" customHeight="1" x14ac:dyDescent="0.25">
      <c r="A302" s="46">
        <v>300</v>
      </c>
      <c r="B302" s="66" t="s">
        <v>3312</v>
      </c>
      <c r="C302" s="48" t="s">
        <v>980</v>
      </c>
      <c r="D302" s="71" t="s">
        <v>3181</v>
      </c>
      <c r="E302" s="50" t="s">
        <v>1423</v>
      </c>
      <c r="F302" s="51" t="s">
        <v>3313</v>
      </c>
      <c r="G302" s="68" t="s">
        <v>3314</v>
      </c>
      <c r="H302" s="52" t="s">
        <v>2638</v>
      </c>
      <c r="I302" s="53" t="s">
        <v>1495</v>
      </c>
      <c r="J302" s="69">
        <v>2266000</v>
      </c>
      <c r="K302" s="69">
        <v>22660000</v>
      </c>
      <c r="L302" s="107">
        <v>44958</v>
      </c>
      <c r="M302" s="85">
        <v>45260</v>
      </c>
      <c r="N302" s="68">
        <v>304</v>
      </c>
      <c r="O302" s="57" t="s">
        <v>1496</v>
      </c>
      <c r="P302" s="68">
        <v>12</v>
      </c>
      <c r="Q302" s="58">
        <f t="shared" si="8"/>
        <v>44931</v>
      </c>
      <c r="R302" s="59">
        <f t="shared" si="9"/>
        <v>1505871844</v>
      </c>
      <c r="S302" s="68" t="s">
        <v>3315</v>
      </c>
      <c r="T302" s="69">
        <v>22660000</v>
      </c>
      <c r="U302" s="57" t="s">
        <v>123</v>
      </c>
      <c r="V302" s="116" t="s">
        <v>1055</v>
      </c>
      <c r="W302" s="97"/>
      <c r="X302" s="79"/>
      <c r="Y302" s="97"/>
      <c r="Z302" s="99"/>
      <c r="AA302" s="79"/>
      <c r="AB302" s="79"/>
      <c r="AC302" s="79"/>
      <c r="AD302" s="75"/>
      <c r="AE302" s="79"/>
      <c r="AF302" s="79"/>
      <c r="AG302" s="89"/>
      <c r="AH302" s="75"/>
      <c r="AI302" s="79"/>
      <c r="AJ302" s="79"/>
      <c r="AK302" s="94"/>
      <c r="AL302" s="75"/>
      <c r="AM302" s="75"/>
      <c r="AN302" s="101"/>
      <c r="AO302" s="102"/>
      <c r="AP302" s="76"/>
      <c r="AQ302" s="57" t="s">
        <v>1397</v>
      </c>
      <c r="AR302" s="62" t="s">
        <v>2640</v>
      </c>
      <c r="AS302" s="62" t="s">
        <v>2641</v>
      </c>
      <c r="AT302" s="52" t="s">
        <v>3316</v>
      </c>
      <c r="AU302" s="53"/>
    </row>
    <row r="303" spans="1:47" ht="28.35" customHeight="1" x14ac:dyDescent="0.25">
      <c r="A303" s="46">
        <v>301</v>
      </c>
      <c r="B303" s="66" t="s">
        <v>3317</v>
      </c>
      <c r="C303" s="48" t="s">
        <v>980</v>
      </c>
      <c r="D303" s="71" t="s">
        <v>3181</v>
      </c>
      <c r="E303" s="50" t="s">
        <v>1389</v>
      </c>
      <c r="F303" s="51" t="s">
        <v>3318</v>
      </c>
      <c r="G303" s="68" t="s">
        <v>3319</v>
      </c>
      <c r="H303" s="52" t="s">
        <v>3320</v>
      </c>
      <c r="I303" s="53" t="s">
        <v>1528</v>
      </c>
      <c r="J303" s="69">
        <v>3096180</v>
      </c>
      <c r="K303" s="69">
        <v>30961800</v>
      </c>
      <c r="L303" s="107">
        <v>44958</v>
      </c>
      <c r="M303" s="85">
        <v>45260</v>
      </c>
      <c r="N303" s="68">
        <v>304</v>
      </c>
      <c r="O303" s="57" t="s">
        <v>1529</v>
      </c>
      <c r="P303" s="68">
        <v>7</v>
      </c>
      <c r="Q303" s="58">
        <f t="shared" si="8"/>
        <v>44931</v>
      </c>
      <c r="R303" s="59">
        <f t="shared" si="9"/>
        <v>1159135180</v>
      </c>
      <c r="S303" s="68" t="s">
        <v>3321</v>
      </c>
      <c r="T303" s="69">
        <v>30961800</v>
      </c>
      <c r="U303" s="57" t="s">
        <v>1673</v>
      </c>
      <c r="V303" s="116" t="s">
        <v>1055</v>
      </c>
      <c r="W303" s="97"/>
      <c r="X303" s="79"/>
      <c r="Y303" s="97"/>
      <c r="Z303" s="99"/>
      <c r="AA303" s="79"/>
      <c r="AB303" s="79"/>
      <c r="AC303" s="79"/>
      <c r="AD303" s="75"/>
      <c r="AE303" s="79"/>
      <c r="AF303" s="79"/>
      <c r="AG303" s="89"/>
      <c r="AH303" s="75"/>
      <c r="AI303" s="79"/>
      <c r="AJ303" s="79"/>
      <c r="AK303" s="94"/>
      <c r="AL303" s="75"/>
      <c r="AM303" s="75"/>
      <c r="AN303" s="101"/>
      <c r="AO303" s="102"/>
      <c r="AP303" s="76"/>
      <c r="AQ303" s="57" t="s">
        <v>1397</v>
      </c>
      <c r="AR303" s="62" t="s">
        <v>3322</v>
      </c>
      <c r="AS303" s="62" t="s">
        <v>3323</v>
      </c>
      <c r="AT303" s="52" t="s">
        <v>3324</v>
      </c>
      <c r="AU303" s="53"/>
    </row>
    <row r="304" spans="1:47" ht="28.35" customHeight="1" x14ac:dyDescent="0.25">
      <c r="A304" s="46">
        <v>302</v>
      </c>
      <c r="B304" s="66" t="s">
        <v>3325</v>
      </c>
      <c r="C304" s="48" t="s">
        <v>980</v>
      </c>
      <c r="D304" s="71" t="s">
        <v>3181</v>
      </c>
      <c r="E304" s="50" t="s">
        <v>1389</v>
      </c>
      <c r="F304" s="51" t="s">
        <v>3326</v>
      </c>
      <c r="G304" s="118" t="s">
        <v>3327</v>
      </c>
      <c r="H304" s="52" t="s">
        <v>3320</v>
      </c>
      <c r="I304" s="53" t="s">
        <v>1528</v>
      </c>
      <c r="J304" s="69">
        <v>3096180</v>
      </c>
      <c r="K304" s="69">
        <v>30961800</v>
      </c>
      <c r="L304" s="107">
        <v>44958</v>
      </c>
      <c r="M304" s="85">
        <v>45260</v>
      </c>
      <c r="N304" s="68">
        <v>304</v>
      </c>
      <c r="O304" s="57" t="s">
        <v>1529</v>
      </c>
      <c r="P304" s="68">
        <v>7</v>
      </c>
      <c r="Q304" s="58">
        <f t="shared" si="8"/>
        <v>44931</v>
      </c>
      <c r="R304" s="59">
        <f t="shared" si="9"/>
        <v>1159135180</v>
      </c>
      <c r="S304" s="68" t="s">
        <v>3328</v>
      </c>
      <c r="T304" s="69">
        <v>30961800</v>
      </c>
      <c r="U304" s="57" t="s">
        <v>1673</v>
      </c>
      <c r="V304" s="116" t="s">
        <v>1055</v>
      </c>
      <c r="W304" s="97"/>
      <c r="X304" s="79"/>
      <c r="Y304" s="97"/>
      <c r="Z304" s="99"/>
      <c r="AA304" s="79"/>
      <c r="AB304" s="79"/>
      <c r="AC304" s="79"/>
      <c r="AD304" s="75"/>
      <c r="AE304" s="79"/>
      <c r="AF304" s="79"/>
      <c r="AG304" s="89"/>
      <c r="AH304" s="75"/>
      <c r="AI304" s="79"/>
      <c r="AJ304" s="79"/>
      <c r="AK304" s="94"/>
      <c r="AL304" s="75"/>
      <c r="AM304" s="75"/>
      <c r="AN304" s="101"/>
      <c r="AO304" s="102"/>
      <c r="AP304" s="76"/>
      <c r="AQ304" s="57" t="s">
        <v>1397</v>
      </c>
      <c r="AR304" s="62" t="s">
        <v>3322</v>
      </c>
      <c r="AS304" s="62" t="s">
        <v>3323</v>
      </c>
      <c r="AT304" s="52" t="s">
        <v>3329</v>
      </c>
      <c r="AU304" s="53"/>
    </row>
    <row r="305" spans="1:47" ht="28.35" customHeight="1" x14ac:dyDescent="0.25">
      <c r="A305" s="46">
        <v>303</v>
      </c>
      <c r="B305" s="66" t="s">
        <v>3330</v>
      </c>
      <c r="C305" s="48" t="s">
        <v>980</v>
      </c>
      <c r="D305" s="71" t="s">
        <v>3181</v>
      </c>
      <c r="E305" s="50" t="s">
        <v>1389</v>
      </c>
      <c r="F305" s="51" t="s">
        <v>3331</v>
      </c>
      <c r="G305" s="118" t="s">
        <v>3332</v>
      </c>
      <c r="H305" s="52" t="s">
        <v>3320</v>
      </c>
      <c r="I305" s="53" t="s">
        <v>1528</v>
      </c>
      <c r="J305" s="69">
        <v>3096180</v>
      </c>
      <c r="K305" s="69">
        <v>30961800</v>
      </c>
      <c r="L305" s="107">
        <v>44958</v>
      </c>
      <c r="M305" s="85">
        <v>45260</v>
      </c>
      <c r="N305" s="68">
        <v>304</v>
      </c>
      <c r="O305" s="57" t="s">
        <v>1529</v>
      </c>
      <c r="P305" s="68">
        <v>7</v>
      </c>
      <c r="Q305" s="58">
        <f t="shared" si="8"/>
        <v>44931</v>
      </c>
      <c r="R305" s="59">
        <f t="shared" si="9"/>
        <v>1159135180</v>
      </c>
      <c r="S305" s="68" t="s">
        <v>3333</v>
      </c>
      <c r="T305" s="69">
        <v>30961800</v>
      </c>
      <c r="U305" s="57" t="s">
        <v>1673</v>
      </c>
      <c r="V305" s="116" t="s">
        <v>1055</v>
      </c>
      <c r="W305" s="97"/>
      <c r="X305" s="79"/>
      <c r="Y305" s="79"/>
      <c r="Z305" s="79"/>
      <c r="AA305" s="79"/>
      <c r="AB305" s="79"/>
      <c r="AC305" s="79"/>
      <c r="AD305" s="60"/>
      <c r="AE305" s="79"/>
      <c r="AF305" s="79"/>
      <c r="AG305" s="89"/>
      <c r="AH305" s="75"/>
      <c r="AI305" s="79"/>
      <c r="AJ305" s="79"/>
      <c r="AK305" s="94"/>
      <c r="AL305" s="75"/>
      <c r="AM305" s="75"/>
      <c r="AN305" s="101"/>
      <c r="AO305" s="102"/>
      <c r="AP305" s="76"/>
      <c r="AQ305" s="57" t="s">
        <v>1397</v>
      </c>
      <c r="AR305" s="62" t="s">
        <v>3322</v>
      </c>
      <c r="AS305" s="62" t="s">
        <v>3323</v>
      </c>
      <c r="AT305" s="52" t="s">
        <v>3334</v>
      </c>
      <c r="AU305" s="53"/>
    </row>
    <row r="306" spans="1:47" ht="28.35" customHeight="1" x14ac:dyDescent="0.25">
      <c r="A306" s="46">
        <v>304</v>
      </c>
      <c r="B306" s="66" t="s">
        <v>3335</v>
      </c>
      <c r="C306" s="48" t="s">
        <v>980</v>
      </c>
      <c r="D306" s="71" t="s">
        <v>3181</v>
      </c>
      <c r="E306" s="50" t="s">
        <v>1423</v>
      </c>
      <c r="F306" s="51" t="s">
        <v>3336</v>
      </c>
      <c r="G306" s="68" t="s">
        <v>3337</v>
      </c>
      <c r="H306" s="52" t="s">
        <v>2638</v>
      </c>
      <c r="I306" s="53" t="s">
        <v>1495</v>
      </c>
      <c r="J306" s="69">
        <v>2266000</v>
      </c>
      <c r="K306" s="69">
        <v>22660000</v>
      </c>
      <c r="L306" s="107">
        <v>44958</v>
      </c>
      <c r="M306" s="85">
        <v>45260</v>
      </c>
      <c r="N306" s="68">
        <v>304</v>
      </c>
      <c r="O306" s="57" t="s">
        <v>1496</v>
      </c>
      <c r="P306" s="68">
        <v>12</v>
      </c>
      <c r="Q306" s="58">
        <f t="shared" si="8"/>
        <v>44931</v>
      </c>
      <c r="R306" s="59">
        <f t="shared" si="9"/>
        <v>1505871844</v>
      </c>
      <c r="S306" s="68" t="s">
        <v>3338</v>
      </c>
      <c r="T306" s="69">
        <v>22660000</v>
      </c>
      <c r="U306" s="57" t="s">
        <v>123</v>
      </c>
      <c r="V306" s="116" t="s">
        <v>1055</v>
      </c>
      <c r="W306" s="97"/>
      <c r="X306" s="79"/>
      <c r="Y306" s="97"/>
      <c r="Z306" s="99"/>
      <c r="AA306" s="79"/>
      <c r="AB306" s="79"/>
      <c r="AC306" s="79"/>
      <c r="AD306" s="75"/>
      <c r="AE306" s="79"/>
      <c r="AF306" s="79"/>
      <c r="AG306" s="89"/>
      <c r="AH306" s="75"/>
      <c r="AI306" s="79"/>
      <c r="AJ306" s="79"/>
      <c r="AK306" s="94"/>
      <c r="AL306" s="75"/>
      <c r="AM306" s="75"/>
      <c r="AN306" s="101"/>
      <c r="AO306" s="102"/>
      <c r="AP306" s="76"/>
      <c r="AQ306" s="57" t="s">
        <v>1397</v>
      </c>
      <c r="AR306" s="62" t="s">
        <v>2640</v>
      </c>
      <c r="AS306" s="62" t="s">
        <v>2641</v>
      </c>
      <c r="AT306" s="52" t="s">
        <v>3339</v>
      </c>
      <c r="AU306" s="53"/>
    </row>
    <row r="307" spans="1:47" ht="28.35" customHeight="1" x14ac:dyDescent="0.25">
      <c r="A307" s="46">
        <v>305</v>
      </c>
      <c r="B307" s="66" t="s">
        <v>3340</v>
      </c>
      <c r="C307" s="48" t="s">
        <v>980</v>
      </c>
      <c r="D307" s="71" t="s">
        <v>3181</v>
      </c>
      <c r="E307" s="50" t="s">
        <v>1423</v>
      </c>
      <c r="F307" s="51" t="s">
        <v>3341</v>
      </c>
      <c r="G307" s="68" t="s">
        <v>3342</v>
      </c>
      <c r="H307" s="52" t="s">
        <v>2789</v>
      </c>
      <c r="I307" s="53" t="s">
        <v>1528</v>
      </c>
      <c r="J307" s="69">
        <v>2322135</v>
      </c>
      <c r="K307" s="69">
        <v>23221350</v>
      </c>
      <c r="L307" s="107">
        <v>44958</v>
      </c>
      <c r="M307" s="85">
        <v>45260</v>
      </c>
      <c r="N307" s="68">
        <v>304</v>
      </c>
      <c r="O307" s="57" t="s">
        <v>1529</v>
      </c>
      <c r="P307" s="68">
        <v>8</v>
      </c>
      <c r="Q307" s="58">
        <f t="shared" si="8"/>
        <v>44931</v>
      </c>
      <c r="R307" s="59">
        <f t="shared" si="9"/>
        <v>550087980</v>
      </c>
      <c r="S307" s="68" t="s">
        <v>3343</v>
      </c>
      <c r="T307" s="69">
        <v>23221350</v>
      </c>
      <c r="U307" s="57" t="s">
        <v>1673</v>
      </c>
      <c r="V307" s="116" t="s">
        <v>1512</v>
      </c>
      <c r="W307" s="97"/>
      <c r="X307" s="79"/>
      <c r="Y307" s="97"/>
      <c r="Z307" s="99"/>
      <c r="AA307" s="79"/>
      <c r="AB307" s="79"/>
      <c r="AC307" s="79"/>
      <c r="AD307" s="75"/>
      <c r="AE307" s="79"/>
      <c r="AF307" s="79"/>
      <c r="AG307" s="89"/>
      <c r="AH307" s="75"/>
      <c r="AI307" s="79"/>
      <c r="AJ307" s="79"/>
      <c r="AK307" s="94"/>
      <c r="AL307" s="75"/>
      <c r="AM307" s="75"/>
      <c r="AN307" s="101"/>
      <c r="AO307" s="102"/>
      <c r="AP307" s="76"/>
      <c r="AQ307" s="57" t="s">
        <v>1397</v>
      </c>
      <c r="AR307" s="62" t="s">
        <v>2661</v>
      </c>
      <c r="AS307" s="62" t="s">
        <v>2791</v>
      </c>
      <c r="AT307" s="52" t="s">
        <v>3344</v>
      </c>
      <c r="AU307" s="53"/>
    </row>
    <row r="308" spans="1:47" ht="28.35" customHeight="1" x14ac:dyDescent="0.25">
      <c r="A308" s="46">
        <v>306</v>
      </c>
      <c r="B308" s="66" t="s">
        <v>3345</v>
      </c>
      <c r="C308" s="48" t="s">
        <v>980</v>
      </c>
      <c r="D308" s="71" t="s">
        <v>3181</v>
      </c>
      <c r="E308" s="50" t="s">
        <v>1423</v>
      </c>
      <c r="F308" s="51" t="s">
        <v>3346</v>
      </c>
      <c r="G308" s="68" t="s">
        <v>3347</v>
      </c>
      <c r="H308" s="52" t="s">
        <v>3348</v>
      </c>
      <c r="I308" s="53" t="s">
        <v>1528</v>
      </c>
      <c r="J308" s="69">
        <v>2678000</v>
      </c>
      <c r="K308" s="69">
        <v>26780000</v>
      </c>
      <c r="L308" s="71">
        <v>44958</v>
      </c>
      <c r="M308" s="85">
        <v>45260</v>
      </c>
      <c r="N308" s="68">
        <v>304</v>
      </c>
      <c r="O308" s="57" t="s">
        <v>1529</v>
      </c>
      <c r="P308" s="68">
        <v>7</v>
      </c>
      <c r="Q308" s="58">
        <f t="shared" si="8"/>
        <v>44931</v>
      </c>
      <c r="R308" s="59">
        <f t="shared" si="9"/>
        <v>1159135180</v>
      </c>
      <c r="S308" s="68" t="s">
        <v>3349</v>
      </c>
      <c r="T308" s="69">
        <v>26780000</v>
      </c>
      <c r="U308" s="57" t="s">
        <v>1673</v>
      </c>
      <c r="V308" s="116" t="s">
        <v>1055</v>
      </c>
      <c r="W308" s="97"/>
      <c r="X308" s="79"/>
      <c r="Y308" s="97"/>
      <c r="Z308" s="99"/>
      <c r="AA308" s="79"/>
      <c r="AB308" s="79"/>
      <c r="AC308" s="79"/>
      <c r="AD308" s="75"/>
      <c r="AE308" s="79"/>
      <c r="AF308" s="79"/>
      <c r="AG308" s="89"/>
      <c r="AH308" s="79"/>
      <c r="AI308" s="79"/>
      <c r="AJ308" s="79"/>
      <c r="AK308" s="94"/>
      <c r="AL308" s="75"/>
      <c r="AM308" s="75"/>
      <c r="AN308" s="101"/>
      <c r="AO308" s="102"/>
      <c r="AP308" s="76"/>
      <c r="AQ308" s="57" t="s">
        <v>1397</v>
      </c>
      <c r="AR308" s="62" t="s">
        <v>3350</v>
      </c>
      <c r="AS308" s="62" t="s">
        <v>3351</v>
      </c>
      <c r="AT308" s="52" t="s">
        <v>3352</v>
      </c>
      <c r="AU308" s="53"/>
    </row>
    <row r="309" spans="1:47" ht="28.35" customHeight="1" x14ac:dyDescent="0.25">
      <c r="A309" s="46">
        <v>307</v>
      </c>
      <c r="B309" s="66" t="s">
        <v>3353</v>
      </c>
      <c r="C309" s="48" t="s">
        <v>980</v>
      </c>
      <c r="D309" s="71" t="s">
        <v>3181</v>
      </c>
      <c r="E309" s="50" t="s">
        <v>1423</v>
      </c>
      <c r="F309" s="51" t="s">
        <v>805</v>
      </c>
      <c r="G309" s="68" t="s">
        <v>3354</v>
      </c>
      <c r="H309" s="52" t="s">
        <v>3355</v>
      </c>
      <c r="I309" s="53" t="s">
        <v>1528</v>
      </c>
      <c r="J309" s="69">
        <v>2163000</v>
      </c>
      <c r="K309" s="69">
        <v>21630000</v>
      </c>
      <c r="L309" s="71">
        <v>44958</v>
      </c>
      <c r="M309" s="85">
        <v>45260</v>
      </c>
      <c r="N309" s="68">
        <v>304</v>
      </c>
      <c r="O309" s="57" t="s">
        <v>1529</v>
      </c>
      <c r="P309" s="68">
        <v>7</v>
      </c>
      <c r="Q309" s="58">
        <f t="shared" si="8"/>
        <v>44931</v>
      </c>
      <c r="R309" s="59">
        <f t="shared" si="9"/>
        <v>1159135180</v>
      </c>
      <c r="S309" s="68" t="s">
        <v>3356</v>
      </c>
      <c r="T309" s="69">
        <v>21630000</v>
      </c>
      <c r="U309" s="57" t="s">
        <v>1673</v>
      </c>
      <c r="V309" s="116" t="s">
        <v>1055</v>
      </c>
      <c r="W309" s="97"/>
      <c r="X309" s="79"/>
      <c r="Y309" s="97"/>
      <c r="Z309" s="99"/>
      <c r="AA309" s="79"/>
      <c r="AB309" s="79"/>
      <c r="AC309" s="79"/>
      <c r="AD309" s="75"/>
      <c r="AE309" s="79"/>
      <c r="AF309" s="79"/>
      <c r="AG309" s="89"/>
      <c r="AH309" s="79"/>
      <c r="AI309" s="79"/>
      <c r="AJ309" s="79"/>
      <c r="AK309" s="94"/>
      <c r="AL309" s="75"/>
      <c r="AM309" s="75"/>
      <c r="AN309" s="101"/>
      <c r="AO309" s="102"/>
      <c r="AP309" s="76"/>
      <c r="AQ309" s="57" t="s">
        <v>1397</v>
      </c>
      <c r="AR309" s="62" t="s">
        <v>3357</v>
      </c>
      <c r="AS309" s="62" t="s">
        <v>3358</v>
      </c>
      <c r="AT309" s="52" t="s">
        <v>3359</v>
      </c>
      <c r="AU309" s="53"/>
    </row>
    <row r="310" spans="1:47" ht="28.35" customHeight="1" x14ac:dyDescent="0.25">
      <c r="A310" s="46">
        <v>308</v>
      </c>
      <c r="B310" s="66" t="s">
        <v>3360</v>
      </c>
      <c r="C310" s="48" t="s">
        <v>980</v>
      </c>
      <c r="D310" s="71" t="s">
        <v>3181</v>
      </c>
      <c r="E310" s="50" t="s">
        <v>1389</v>
      </c>
      <c r="F310" s="51" t="s">
        <v>3361</v>
      </c>
      <c r="G310" s="68" t="s">
        <v>3362</v>
      </c>
      <c r="H310" s="52" t="s">
        <v>3363</v>
      </c>
      <c r="I310" s="53" t="s">
        <v>1528</v>
      </c>
      <c r="J310" s="69">
        <v>2889768</v>
      </c>
      <c r="K310" s="69">
        <v>28897680</v>
      </c>
      <c r="L310" s="71">
        <v>44958</v>
      </c>
      <c r="M310" s="85">
        <v>45260</v>
      </c>
      <c r="N310" s="68">
        <v>304</v>
      </c>
      <c r="O310" s="57" t="s">
        <v>1529</v>
      </c>
      <c r="P310" s="68">
        <v>7</v>
      </c>
      <c r="Q310" s="58">
        <f t="shared" si="8"/>
        <v>44931</v>
      </c>
      <c r="R310" s="59">
        <f t="shared" si="9"/>
        <v>1159135180</v>
      </c>
      <c r="S310" s="68" t="s">
        <v>3364</v>
      </c>
      <c r="T310" s="69">
        <v>28897680</v>
      </c>
      <c r="U310" s="57" t="s">
        <v>1673</v>
      </c>
      <c r="V310" s="116" t="s">
        <v>1055</v>
      </c>
      <c r="W310" s="97"/>
      <c r="X310" s="79"/>
      <c r="Y310" s="97"/>
      <c r="Z310" s="99"/>
      <c r="AA310" s="79"/>
      <c r="AB310" s="79"/>
      <c r="AC310" s="79"/>
      <c r="AD310" s="75"/>
      <c r="AE310" s="79"/>
      <c r="AF310" s="79"/>
      <c r="AG310" s="89"/>
      <c r="AH310" s="79"/>
      <c r="AI310" s="79"/>
      <c r="AJ310" s="79"/>
      <c r="AK310" s="94"/>
      <c r="AL310" s="75"/>
      <c r="AM310" s="75"/>
      <c r="AN310" s="101"/>
      <c r="AO310" s="102"/>
      <c r="AP310" s="76"/>
      <c r="AQ310" s="57" t="s">
        <v>1397</v>
      </c>
      <c r="AR310" s="62" t="s">
        <v>3365</v>
      </c>
      <c r="AS310" s="62" t="s">
        <v>3366</v>
      </c>
      <c r="AT310" s="52" t="s">
        <v>3367</v>
      </c>
      <c r="AU310" s="53"/>
    </row>
    <row r="311" spans="1:47" ht="28.35" customHeight="1" x14ac:dyDescent="0.25">
      <c r="A311" s="46">
        <v>309</v>
      </c>
      <c r="B311" s="66" t="s">
        <v>3368</v>
      </c>
      <c r="C311" s="48" t="s">
        <v>980</v>
      </c>
      <c r="D311" s="71" t="s">
        <v>3181</v>
      </c>
      <c r="E311" s="50" t="s">
        <v>1423</v>
      </c>
      <c r="F311" s="51" t="s">
        <v>3369</v>
      </c>
      <c r="G311" s="68" t="s">
        <v>3370</v>
      </c>
      <c r="H311" s="52" t="s">
        <v>3371</v>
      </c>
      <c r="I311" s="53" t="s">
        <v>1528</v>
      </c>
      <c r="J311" s="69">
        <v>2101200</v>
      </c>
      <c r="K311" s="69">
        <v>21012000</v>
      </c>
      <c r="L311" s="71">
        <v>44958</v>
      </c>
      <c r="M311" s="85">
        <v>45260</v>
      </c>
      <c r="N311" s="68">
        <v>304</v>
      </c>
      <c r="O311" s="57" t="s">
        <v>1529</v>
      </c>
      <c r="P311" s="68">
        <v>7</v>
      </c>
      <c r="Q311" s="58">
        <f t="shared" si="8"/>
        <v>44931</v>
      </c>
      <c r="R311" s="59">
        <f t="shared" si="9"/>
        <v>1159135180</v>
      </c>
      <c r="S311" s="68" t="s">
        <v>3372</v>
      </c>
      <c r="T311" s="69">
        <v>21012000</v>
      </c>
      <c r="U311" s="57" t="s">
        <v>1673</v>
      </c>
      <c r="V311" s="116" t="s">
        <v>1055</v>
      </c>
      <c r="W311" s="97"/>
      <c r="X311" s="79"/>
      <c r="Y311" s="97"/>
      <c r="Z311" s="99"/>
      <c r="AA311" s="79"/>
      <c r="AB311" s="79"/>
      <c r="AC311" s="79"/>
      <c r="AD311" s="75"/>
      <c r="AE311" s="79"/>
      <c r="AF311" s="79"/>
      <c r="AG311" s="89"/>
      <c r="AH311" s="79"/>
      <c r="AI311" s="79"/>
      <c r="AJ311" s="79"/>
      <c r="AK311" s="94"/>
      <c r="AL311" s="75"/>
      <c r="AM311" s="75"/>
      <c r="AN311" s="101"/>
      <c r="AO311" s="102"/>
      <c r="AP311" s="76"/>
      <c r="AQ311" s="57" t="s">
        <v>1397</v>
      </c>
      <c r="AR311" s="62" t="s">
        <v>3373</v>
      </c>
      <c r="AS311" s="62" t="s">
        <v>3374</v>
      </c>
      <c r="AT311" s="52" t="s">
        <v>3375</v>
      </c>
      <c r="AU311" s="53"/>
    </row>
    <row r="312" spans="1:47" ht="28.35" customHeight="1" x14ac:dyDescent="0.25">
      <c r="A312" s="46">
        <v>310</v>
      </c>
      <c r="B312" s="66" t="s">
        <v>3376</v>
      </c>
      <c r="C312" s="48" t="s">
        <v>980</v>
      </c>
      <c r="D312" s="71" t="s">
        <v>3377</v>
      </c>
      <c r="E312" s="50" t="s">
        <v>1423</v>
      </c>
      <c r="F312" s="51" t="s">
        <v>3378</v>
      </c>
      <c r="G312" s="68" t="s">
        <v>3379</v>
      </c>
      <c r="H312" s="52" t="s">
        <v>1671</v>
      </c>
      <c r="I312" s="53" t="s">
        <v>1528</v>
      </c>
      <c r="J312" s="69">
        <v>2322135</v>
      </c>
      <c r="K312" s="69">
        <v>23221350</v>
      </c>
      <c r="L312" s="71">
        <v>44959</v>
      </c>
      <c r="M312" s="85">
        <v>45261</v>
      </c>
      <c r="N312" s="68">
        <v>304</v>
      </c>
      <c r="O312" s="57" t="s">
        <v>1529</v>
      </c>
      <c r="P312" s="68">
        <v>7</v>
      </c>
      <c r="Q312" s="58">
        <f t="shared" si="8"/>
        <v>44931</v>
      </c>
      <c r="R312" s="59">
        <f t="shared" si="9"/>
        <v>1159135180</v>
      </c>
      <c r="S312" s="68" t="s">
        <v>3380</v>
      </c>
      <c r="T312" s="69">
        <v>23221350</v>
      </c>
      <c r="U312" s="57" t="s">
        <v>1673</v>
      </c>
      <c r="V312" s="116" t="s">
        <v>1055</v>
      </c>
      <c r="W312" s="97"/>
      <c r="X312" s="79"/>
      <c r="Y312" s="97"/>
      <c r="Z312" s="99"/>
      <c r="AA312" s="79"/>
      <c r="AB312" s="79"/>
      <c r="AC312" s="79"/>
      <c r="AD312" s="75"/>
      <c r="AE312" s="79"/>
      <c r="AF312" s="79"/>
      <c r="AG312" s="89"/>
      <c r="AH312" s="79"/>
      <c r="AI312" s="79"/>
      <c r="AJ312" s="79"/>
      <c r="AK312" s="94"/>
      <c r="AL312" s="75"/>
      <c r="AM312" s="75"/>
      <c r="AN312" s="101"/>
      <c r="AO312" s="102"/>
      <c r="AP312" s="76"/>
      <c r="AQ312" s="57" t="s">
        <v>1397</v>
      </c>
      <c r="AR312" s="62" t="s">
        <v>3074</v>
      </c>
      <c r="AS312" s="62" t="s">
        <v>2662</v>
      </c>
      <c r="AT312" s="52" t="s">
        <v>3381</v>
      </c>
      <c r="AU312" s="53"/>
    </row>
    <row r="313" spans="1:47" ht="28.35" customHeight="1" x14ac:dyDescent="0.25">
      <c r="A313" s="46">
        <v>311</v>
      </c>
      <c r="B313" s="66" t="s">
        <v>3382</v>
      </c>
      <c r="C313" s="48" t="s">
        <v>980</v>
      </c>
      <c r="D313" s="71" t="s">
        <v>3377</v>
      </c>
      <c r="E313" s="50" t="s">
        <v>1423</v>
      </c>
      <c r="F313" s="51" t="s">
        <v>3383</v>
      </c>
      <c r="G313" s="68" t="s">
        <v>3384</v>
      </c>
      <c r="H313" s="52" t="s">
        <v>3385</v>
      </c>
      <c r="I313" s="53" t="s">
        <v>1495</v>
      </c>
      <c r="J313" s="69">
        <v>2575000</v>
      </c>
      <c r="K313" s="69">
        <v>25750000</v>
      </c>
      <c r="L313" s="107">
        <v>44959</v>
      </c>
      <c r="M313" s="85">
        <v>45261</v>
      </c>
      <c r="N313" s="68">
        <v>304</v>
      </c>
      <c r="O313" s="57" t="s">
        <v>1496</v>
      </c>
      <c r="P313" s="68">
        <v>13</v>
      </c>
      <c r="Q313" s="58">
        <f t="shared" si="8"/>
        <v>44931</v>
      </c>
      <c r="R313" s="59">
        <f t="shared" si="9"/>
        <v>271920000</v>
      </c>
      <c r="S313" s="68" t="s">
        <v>3386</v>
      </c>
      <c r="T313" s="69">
        <v>25750000</v>
      </c>
      <c r="U313" s="57" t="s">
        <v>123</v>
      </c>
      <c r="V313" s="116" t="s">
        <v>1512</v>
      </c>
      <c r="W313" s="97"/>
      <c r="X313" s="79"/>
      <c r="Y313" s="97"/>
      <c r="Z313" s="99"/>
      <c r="AA313" s="79"/>
      <c r="AB313" s="79"/>
      <c r="AC313" s="79"/>
      <c r="AD313" s="75"/>
      <c r="AE313" s="79"/>
      <c r="AF313" s="79"/>
      <c r="AG313" s="89"/>
      <c r="AH313" s="75"/>
      <c r="AI313" s="79"/>
      <c r="AJ313" s="79"/>
      <c r="AK313" s="94"/>
      <c r="AL313" s="75"/>
      <c r="AM313" s="75"/>
      <c r="AN313" s="101"/>
      <c r="AO313" s="102"/>
      <c r="AP313" s="76"/>
      <c r="AQ313" s="57" t="s">
        <v>1397</v>
      </c>
      <c r="AR313" s="62" t="s">
        <v>3387</v>
      </c>
      <c r="AS313" s="62" t="s">
        <v>3388</v>
      </c>
      <c r="AT313" s="52" t="s">
        <v>3389</v>
      </c>
      <c r="AU313" s="53"/>
    </row>
    <row r="314" spans="1:47" ht="28.35" customHeight="1" x14ac:dyDescent="0.25">
      <c r="A314" s="46">
        <v>312</v>
      </c>
      <c r="B314" s="66" t="s">
        <v>3390</v>
      </c>
      <c r="C314" s="48" t="s">
        <v>980</v>
      </c>
      <c r="D314" s="71" t="s">
        <v>3377</v>
      </c>
      <c r="E314" s="50" t="s">
        <v>1423</v>
      </c>
      <c r="F314" s="51" t="s">
        <v>361</v>
      </c>
      <c r="G314" s="68" t="s">
        <v>360</v>
      </c>
      <c r="H314" s="52" t="s">
        <v>1671</v>
      </c>
      <c r="I314" s="53" t="s">
        <v>1528</v>
      </c>
      <c r="J314" s="69">
        <v>2322135</v>
      </c>
      <c r="K314" s="69">
        <v>23221350</v>
      </c>
      <c r="L314" s="71">
        <v>44959</v>
      </c>
      <c r="M314" s="85">
        <v>45261</v>
      </c>
      <c r="N314" s="68">
        <v>304</v>
      </c>
      <c r="O314" s="57" t="s">
        <v>1529</v>
      </c>
      <c r="P314" s="68">
        <v>7</v>
      </c>
      <c r="Q314" s="58">
        <f t="shared" si="8"/>
        <v>44931</v>
      </c>
      <c r="R314" s="59">
        <f t="shared" si="9"/>
        <v>1159135180</v>
      </c>
      <c r="S314" s="68" t="s">
        <v>3391</v>
      </c>
      <c r="T314" s="69">
        <v>23221350</v>
      </c>
      <c r="U314" s="57" t="s">
        <v>1673</v>
      </c>
      <c r="V314" s="116" t="s">
        <v>1055</v>
      </c>
      <c r="W314" s="79"/>
      <c r="X314" s="79"/>
      <c r="Y314" s="79"/>
      <c r="Z314" s="79"/>
      <c r="AA314" s="79"/>
      <c r="AB314" s="79"/>
      <c r="AC314" s="79"/>
      <c r="AD314" s="60"/>
      <c r="AE314" s="79"/>
      <c r="AF314" s="79"/>
      <c r="AG314" s="89"/>
      <c r="AH314" s="79"/>
      <c r="AI314" s="79"/>
      <c r="AJ314" s="79"/>
      <c r="AK314" s="94"/>
      <c r="AL314" s="75"/>
      <c r="AM314" s="75"/>
      <c r="AN314" s="101"/>
      <c r="AO314" s="102"/>
      <c r="AP314" s="76"/>
      <c r="AQ314" s="57" t="s">
        <v>1397</v>
      </c>
      <c r="AR314" s="62" t="s">
        <v>2661</v>
      </c>
      <c r="AS314" s="62" t="s">
        <v>2662</v>
      </c>
      <c r="AT314" s="52" t="s">
        <v>3392</v>
      </c>
      <c r="AU314" s="53"/>
    </row>
    <row r="315" spans="1:47" ht="28.35" customHeight="1" x14ac:dyDescent="0.25">
      <c r="A315" s="46">
        <v>313</v>
      </c>
      <c r="B315" s="66" t="s">
        <v>3393</v>
      </c>
      <c r="C315" s="48" t="s">
        <v>980</v>
      </c>
      <c r="D315" s="71" t="s">
        <v>3377</v>
      </c>
      <c r="E315" s="50" t="s">
        <v>1423</v>
      </c>
      <c r="F315" s="51" t="s">
        <v>889</v>
      </c>
      <c r="G315" s="68" t="s">
        <v>3394</v>
      </c>
      <c r="H315" s="52" t="s">
        <v>2638</v>
      </c>
      <c r="I315" s="53" t="s">
        <v>1495</v>
      </c>
      <c r="J315" s="69">
        <v>2266000</v>
      </c>
      <c r="K315" s="69">
        <v>22660000</v>
      </c>
      <c r="L315" s="71">
        <v>44959</v>
      </c>
      <c r="M315" s="85">
        <v>45261</v>
      </c>
      <c r="N315" s="68">
        <v>304</v>
      </c>
      <c r="O315" s="57" t="s">
        <v>1496</v>
      </c>
      <c r="P315" s="68">
        <v>12</v>
      </c>
      <c r="Q315" s="58">
        <f t="shared" si="8"/>
        <v>44931</v>
      </c>
      <c r="R315" s="59">
        <f t="shared" si="9"/>
        <v>1505871844</v>
      </c>
      <c r="S315" s="68" t="s">
        <v>3395</v>
      </c>
      <c r="T315" s="69">
        <v>22660000</v>
      </c>
      <c r="U315" s="57" t="s">
        <v>123</v>
      </c>
      <c r="V315" s="116" t="s">
        <v>1055</v>
      </c>
      <c r="W315" s="97"/>
      <c r="X315" s="79"/>
      <c r="Y315" s="97"/>
      <c r="Z315" s="99"/>
      <c r="AA315" s="79"/>
      <c r="AB315" s="79"/>
      <c r="AC315" s="79"/>
      <c r="AD315" s="75"/>
      <c r="AE315" s="79"/>
      <c r="AF315" s="79"/>
      <c r="AG315" s="89"/>
      <c r="AH315" s="79"/>
      <c r="AI315" s="79"/>
      <c r="AJ315" s="79"/>
      <c r="AK315" s="94"/>
      <c r="AL315" s="75"/>
      <c r="AM315" s="75"/>
      <c r="AN315" s="101"/>
      <c r="AO315" s="102"/>
      <c r="AP315" s="76"/>
      <c r="AQ315" s="57" t="s">
        <v>1397</v>
      </c>
      <c r="AR315" s="62" t="s">
        <v>2640</v>
      </c>
      <c r="AS315" s="62" t="s">
        <v>2641</v>
      </c>
      <c r="AT315" s="52" t="s">
        <v>3396</v>
      </c>
      <c r="AU315" s="53"/>
    </row>
    <row r="316" spans="1:47" ht="28.35" customHeight="1" x14ac:dyDescent="0.25">
      <c r="A316" s="46">
        <v>314</v>
      </c>
      <c r="B316" s="66" t="s">
        <v>3397</v>
      </c>
      <c r="C316" s="48" t="s">
        <v>980</v>
      </c>
      <c r="D316" s="71" t="s">
        <v>3377</v>
      </c>
      <c r="E316" s="50" t="s">
        <v>1423</v>
      </c>
      <c r="F316" s="51" t="s">
        <v>371</v>
      </c>
      <c r="G316" s="68" t="s">
        <v>370</v>
      </c>
      <c r="H316" s="52" t="s">
        <v>1671</v>
      </c>
      <c r="I316" s="53" t="s">
        <v>1528</v>
      </c>
      <c r="J316" s="69">
        <v>2322135</v>
      </c>
      <c r="K316" s="69">
        <v>23221350</v>
      </c>
      <c r="L316" s="71">
        <v>44959</v>
      </c>
      <c r="M316" s="85">
        <v>45261</v>
      </c>
      <c r="N316" s="68">
        <v>304</v>
      </c>
      <c r="O316" s="57" t="s">
        <v>1529</v>
      </c>
      <c r="P316" s="68">
        <v>7</v>
      </c>
      <c r="Q316" s="58">
        <f t="shared" si="8"/>
        <v>44931</v>
      </c>
      <c r="R316" s="59">
        <f t="shared" si="9"/>
        <v>1159135180</v>
      </c>
      <c r="S316" s="68" t="s">
        <v>3398</v>
      </c>
      <c r="T316" s="69">
        <v>23221350</v>
      </c>
      <c r="U316" s="57" t="s">
        <v>1673</v>
      </c>
      <c r="V316" s="116" t="s">
        <v>1055</v>
      </c>
      <c r="W316" s="97"/>
      <c r="X316" s="79"/>
      <c r="Y316" s="97"/>
      <c r="Z316" s="99"/>
      <c r="AA316" s="79"/>
      <c r="AB316" s="79"/>
      <c r="AC316" s="79"/>
      <c r="AD316" s="75"/>
      <c r="AE316" s="79"/>
      <c r="AF316" s="79"/>
      <c r="AG316" s="89"/>
      <c r="AH316" s="79"/>
      <c r="AI316" s="79"/>
      <c r="AJ316" s="79"/>
      <c r="AK316" s="94"/>
      <c r="AL316" s="75"/>
      <c r="AM316" s="75"/>
      <c r="AN316" s="101"/>
      <c r="AO316" s="102"/>
      <c r="AP316" s="76"/>
      <c r="AQ316" s="57" t="s">
        <v>1397</v>
      </c>
      <c r="AR316" s="62" t="s">
        <v>2661</v>
      </c>
      <c r="AS316" s="62" t="s">
        <v>2662</v>
      </c>
      <c r="AT316" s="52" t="s">
        <v>3399</v>
      </c>
      <c r="AU316" s="53"/>
    </row>
    <row r="317" spans="1:47" ht="28.35" customHeight="1" x14ac:dyDescent="0.25">
      <c r="A317" s="46">
        <v>315</v>
      </c>
      <c r="B317" s="66" t="s">
        <v>3400</v>
      </c>
      <c r="C317" s="48" t="s">
        <v>980</v>
      </c>
      <c r="D317" s="71" t="s">
        <v>3377</v>
      </c>
      <c r="E317" s="50" t="s">
        <v>1423</v>
      </c>
      <c r="F317" s="51" t="s">
        <v>391</v>
      </c>
      <c r="G317" s="118" t="s">
        <v>3401</v>
      </c>
      <c r="H317" s="52" t="s">
        <v>1671</v>
      </c>
      <c r="I317" s="53" t="s">
        <v>1528</v>
      </c>
      <c r="J317" s="69">
        <v>2322135</v>
      </c>
      <c r="K317" s="69">
        <v>23221350</v>
      </c>
      <c r="L317" s="71">
        <v>44959</v>
      </c>
      <c r="M317" s="85">
        <v>45261</v>
      </c>
      <c r="N317" s="68">
        <v>304</v>
      </c>
      <c r="O317" s="57" t="s">
        <v>1529</v>
      </c>
      <c r="P317" s="68">
        <v>7</v>
      </c>
      <c r="Q317" s="58">
        <f t="shared" si="8"/>
        <v>44931</v>
      </c>
      <c r="R317" s="59">
        <f t="shared" si="9"/>
        <v>1159135180</v>
      </c>
      <c r="S317" s="68" t="s">
        <v>3402</v>
      </c>
      <c r="T317" s="69">
        <v>23221350</v>
      </c>
      <c r="U317" s="57" t="s">
        <v>1673</v>
      </c>
      <c r="V317" s="116" t="s">
        <v>1055</v>
      </c>
      <c r="W317" s="97"/>
      <c r="X317" s="79"/>
      <c r="Y317" s="97"/>
      <c r="Z317" s="99"/>
      <c r="AA317" s="79"/>
      <c r="AB317" s="79"/>
      <c r="AC317" s="79"/>
      <c r="AD317" s="75"/>
      <c r="AE317" s="79"/>
      <c r="AF317" s="79"/>
      <c r="AG317" s="89"/>
      <c r="AH317" s="79"/>
      <c r="AI317" s="79"/>
      <c r="AJ317" s="79"/>
      <c r="AK317" s="94"/>
      <c r="AL317" s="75"/>
      <c r="AM317" s="75"/>
      <c r="AN317" s="101"/>
      <c r="AO317" s="102"/>
      <c r="AP317" s="76"/>
      <c r="AQ317" s="57" t="s">
        <v>1397</v>
      </c>
      <c r="AR317" s="62" t="s">
        <v>2661</v>
      </c>
      <c r="AS317" s="62" t="s">
        <v>2662</v>
      </c>
      <c r="AT317" s="52" t="s">
        <v>3403</v>
      </c>
      <c r="AU317" s="53"/>
    </row>
    <row r="318" spans="1:47" ht="28.35" customHeight="1" x14ac:dyDescent="0.25">
      <c r="A318" s="46">
        <v>316</v>
      </c>
      <c r="B318" s="66" t="s">
        <v>3404</v>
      </c>
      <c r="C318" s="48" t="s">
        <v>980</v>
      </c>
      <c r="D318" s="71" t="s">
        <v>3377</v>
      </c>
      <c r="E318" s="50" t="s">
        <v>1423</v>
      </c>
      <c r="F318" s="51" t="s">
        <v>3405</v>
      </c>
      <c r="G318" s="118" t="s">
        <v>3406</v>
      </c>
      <c r="H318" s="52" t="s">
        <v>2855</v>
      </c>
      <c r="I318" s="53" t="s">
        <v>1495</v>
      </c>
      <c r="J318" s="69">
        <v>2611791.6</v>
      </c>
      <c r="K318" s="69">
        <v>26117916</v>
      </c>
      <c r="L318" s="71">
        <v>44959</v>
      </c>
      <c r="M318" s="85">
        <v>45261</v>
      </c>
      <c r="N318" s="68">
        <v>304</v>
      </c>
      <c r="O318" s="57" t="s">
        <v>1496</v>
      </c>
      <c r="P318" s="68">
        <v>12</v>
      </c>
      <c r="Q318" s="58">
        <f t="shared" si="8"/>
        <v>44931</v>
      </c>
      <c r="R318" s="59">
        <f t="shared" si="9"/>
        <v>1505871844</v>
      </c>
      <c r="S318" s="68" t="s">
        <v>3407</v>
      </c>
      <c r="T318" s="69">
        <v>26117916</v>
      </c>
      <c r="U318" s="57" t="s">
        <v>123</v>
      </c>
      <c r="V318" s="116" t="s">
        <v>1055</v>
      </c>
      <c r="W318" s="97"/>
      <c r="X318" s="79"/>
      <c r="Y318" s="97"/>
      <c r="Z318" s="99"/>
      <c r="AA318" s="79"/>
      <c r="AB318" s="79"/>
      <c r="AC318" s="79"/>
      <c r="AD318" s="75"/>
      <c r="AE318" s="79"/>
      <c r="AF318" s="79"/>
      <c r="AG318" s="89"/>
      <c r="AH318" s="79"/>
      <c r="AI318" s="79"/>
      <c r="AJ318" s="79"/>
      <c r="AK318" s="94"/>
      <c r="AL318" s="75"/>
      <c r="AM318" s="75"/>
      <c r="AN318" s="101"/>
      <c r="AO318" s="102"/>
      <c r="AP318" s="76"/>
      <c r="AQ318" s="57" t="s">
        <v>1397</v>
      </c>
      <c r="AR318" s="62" t="s">
        <v>3265</v>
      </c>
      <c r="AS318" s="62" t="s">
        <v>3408</v>
      </c>
      <c r="AT318" s="52" t="s">
        <v>3409</v>
      </c>
      <c r="AU318" s="53"/>
    </row>
    <row r="319" spans="1:47" ht="28.35" customHeight="1" x14ac:dyDescent="0.25">
      <c r="A319" s="46">
        <v>317</v>
      </c>
      <c r="B319" s="66" t="s">
        <v>3410</v>
      </c>
      <c r="C319" s="48" t="s">
        <v>980</v>
      </c>
      <c r="D319" s="71" t="s">
        <v>3377</v>
      </c>
      <c r="E319" s="50" t="s">
        <v>1423</v>
      </c>
      <c r="F319" s="51" t="s">
        <v>336</v>
      </c>
      <c r="G319" s="118" t="s">
        <v>335</v>
      </c>
      <c r="H319" s="52" t="s">
        <v>1671</v>
      </c>
      <c r="I319" s="53" t="s">
        <v>1528</v>
      </c>
      <c r="J319" s="69">
        <v>2322135</v>
      </c>
      <c r="K319" s="69">
        <v>23221350</v>
      </c>
      <c r="L319" s="71">
        <v>44959</v>
      </c>
      <c r="M319" s="85">
        <v>45261</v>
      </c>
      <c r="N319" s="68">
        <v>304</v>
      </c>
      <c r="O319" s="57" t="s">
        <v>1529</v>
      </c>
      <c r="P319" s="68">
        <v>7</v>
      </c>
      <c r="Q319" s="58">
        <f t="shared" si="8"/>
        <v>44931</v>
      </c>
      <c r="R319" s="59">
        <f t="shared" si="9"/>
        <v>1159135180</v>
      </c>
      <c r="S319" s="68" t="s">
        <v>3411</v>
      </c>
      <c r="T319" s="69">
        <v>23221350</v>
      </c>
      <c r="U319" s="57" t="s">
        <v>1673</v>
      </c>
      <c r="V319" s="116" t="s">
        <v>1055</v>
      </c>
      <c r="W319" s="97"/>
      <c r="X319" s="79"/>
      <c r="Y319" s="97"/>
      <c r="Z319" s="99"/>
      <c r="AA319" s="79"/>
      <c r="AB319" s="79"/>
      <c r="AC319" s="79"/>
      <c r="AD319" s="75"/>
      <c r="AE319" s="79"/>
      <c r="AF319" s="79"/>
      <c r="AG319" s="89"/>
      <c r="AH319" s="79"/>
      <c r="AI319" s="79"/>
      <c r="AJ319" s="79"/>
      <c r="AK319" s="94"/>
      <c r="AL319" s="75"/>
      <c r="AM319" s="75"/>
      <c r="AN319" s="101"/>
      <c r="AO319" s="102"/>
      <c r="AP319" s="76"/>
      <c r="AQ319" s="57" t="s">
        <v>1397</v>
      </c>
      <c r="AR319" s="62" t="s">
        <v>2661</v>
      </c>
      <c r="AS319" s="62" t="s">
        <v>2662</v>
      </c>
      <c r="AT319" s="52" t="s">
        <v>3412</v>
      </c>
      <c r="AU319" s="53"/>
    </row>
    <row r="320" spans="1:47" ht="28.35" customHeight="1" x14ac:dyDescent="0.25">
      <c r="A320" s="46">
        <v>318</v>
      </c>
      <c r="B320" s="66" t="s">
        <v>3413</v>
      </c>
      <c r="C320" s="48" t="s">
        <v>980</v>
      </c>
      <c r="D320" s="71" t="s">
        <v>3377</v>
      </c>
      <c r="E320" s="50" t="s">
        <v>1423</v>
      </c>
      <c r="F320" s="51" t="s">
        <v>321</v>
      </c>
      <c r="G320" s="118" t="s">
        <v>320</v>
      </c>
      <c r="H320" s="52" t="s">
        <v>1671</v>
      </c>
      <c r="I320" s="53" t="s">
        <v>1528</v>
      </c>
      <c r="J320" s="69">
        <v>2322135</v>
      </c>
      <c r="K320" s="69">
        <v>23221350</v>
      </c>
      <c r="L320" s="71">
        <v>44959</v>
      </c>
      <c r="M320" s="85">
        <v>45261</v>
      </c>
      <c r="N320" s="68">
        <v>304</v>
      </c>
      <c r="O320" s="57" t="s">
        <v>1529</v>
      </c>
      <c r="P320" s="68">
        <v>7</v>
      </c>
      <c r="Q320" s="58">
        <f t="shared" si="8"/>
        <v>44931</v>
      </c>
      <c r="R320" s="59">
        <f t="shared" si="9"/>
        <v>1159135180</v>
      </c>
      <c r="S320" s="68" t="s">
        <v>3414</v>
      </c>
      <c r="T320" s="69">
        <v>23221350</v>
      </c>
      <c r="U320" s="57" t="s">
        <v>1673</v>
      </c>
      <c r="V320" s="116" t="s">
        <v>1055</v>
      </c>
      <c r="W320" s="97"/>
      <c r="X320" s="79"/>
      <c r="Y320" s="97"/>
      <c r="Z320" s="99"/>
      <c r="AA320" s="79"/>
      <c r="AB320" s="79"/>
      <c r="AC320" s="79"/>
      <c r="AD320" s="75"/>
      <c r="AE320" s="79"/>
      <c r="AF320" s="79"/>
      <c r="AG320" s="89"/>
      <c r="AH320" s="79"/>
      <c r="AI320" s="79"/>
      <c r="AJ320" s="79"/>
      <c r="AK320" s="94"/>
      <c r="AL320" s="75"/>
      <c r="AM320" s="75"/>
      <c r="AN320" s="101"/>
      <c r="AO320" s="102"/>
      <c r="AP320" s="76"/>
      <c r="AQ320" s="57" t="s">
        <v>1397</v>
      </c>
      <c r="AR320" s="62" t="s">
        <v>2661</v>
      </c>
      <c r="AS320" s="62" t="s">
        <v>2662</v>
      </c>
      <c r="AT320" s="52" t="s">
        <v>3415</v>
      </c>
      <c r="AU320" s="53"/>
    </row>
    <row r="321" spans="1:47" ht="28.35" customHeight="1" x14ac:dyDescent="0.25">
      <c r="A321" s="46">
        <v>319</v>
      </c>
      <c r="B321" s="66" t="s">
        <v>3416</v>
      </c>
      <c r="C321" s="48" t="s">
        <v>980</v>
      </c>
      <c r="D321" s="71" t="s">
        <v>3377</v>
      </c>
      <c r="E321" s="50" t="s">
        <v>1423</v>
      </c>
      <c r="F321" s="51" t="s">
        <v>3417</v>
      </c>
      <c r="G321" s="118" t="s">
        <v>3418</v>
      </c>
      <c r="H321" s="52" t="s">
        <v>2638</v>
      </c>
      <c r="I321" s="53" t="s">
        <v>1495</v>
      </c>
      <c r="J321" s="69">
        <v>2266000</v>
      </c>
      <c r="K321" s="69">
        <v>22660000</v>
      </c>
      <c r="L321" s="71">
        <v>44959</v>
      </c>
      <c r="M321" s="85">
        <v>45261</v>
      </c>
      <c r="N321" s="68">
        <v>304</v>
      </c>
      <c r="O321" s="57" t="s">
        <v>1496</v>
      </c>
      <c r="P321" s="68">
        <v>13</v>
      </c>
      <c r="Q321" s="58">
        <f t="shared" si="8"/>
        <v>44931</v>
      </c>
      <c r="R321" s="59">
        <f t="shared" si="9"/>
        <v>271920000</v>
      </c>
      <c r="S321" s="68" t="s">
        <v>3419</v>
      </c>
      <c r="T321" s="69">
        <v>22660000</v>
      </c>
      <c r="U321" s="57" t="s">
        <v>123</v>
      </c>
      <c r="V321" s="116" t="s">
        <v>1512</v>
      </c>
      <c r="W321" s="97"/>
      <c r="X321" s="79"/>
      <c r="Y321" s="97"/>
      <c r="Z321" s="99"/>
      <c r="AA321" s="79"/>
      <c r="AB321" s="79"/>
      <c r="AC321" s="79"/>
      <c r="AD321" s="75"/>
      <c r="AE321" s="79"/>
      <c r="AF321" s="79"/>
      <c r="AG321" s="89"/>
      <c r="AH321" s="79"/>
      <c r="AI321" s="79"/>
      <c r="AJ321" s="79"/>
      <c r="AK321" s="94"/>
      <c r="AL321" s="75"/>
      <c r="AM321" s="75"/>
      <c r="AN321" s="101"/>
      <c r="AO321" s="102"/>
      <c r="AP321" s="76"/>
      <c r="AQ321" s="57" t="s">
        <v>1397</v>
      </c>
      <c r="AR321" s="62" t="s">
        <v>2640</v>
      </c>
      <c r="AS321" s="62" t="s">
        <v>2641</v>
      </c>
      <c r="AT321" s="52" t="s">
        <v>3420</v>
      </c>
      <c r="AU321" s="53"/>
    </row>
    <row r="322" spans="1:47" ht="28.35" customHeight="1" x14ac:dyDescent="0.25">
      <c r="A322" s="46">
        <v>320</v>
      </c>
      <c r="B322" s="66" t="s">
        <v>3421</v>
      </c>
      <c r="C322" s="48" t="s">
        <v>980</v>
      </c>
      <c r="D322" s="71" t="s">
        <v>3377</v>
      </c>
      <c r="E322" s="50" t="s">
        <v>1423</v>
      </c>
      <c r="F322" s="51" t="s">
        <v>3422</v>
      </c>
      <c r="G322" s="118" t="s">
        <v>3423</v>
      </c>
      <c r="H322" s="52" t="s">
        <v>3424</v>
      </c>
      <c r="I322" s="53" t="s">
        <v>1528</v>
      </c>
      <c r="J322" s="69">
        <v>2322135</v>
      </c>
      <c r="K322" s="69">
        <v>23221350</v>
      </c>
      <c r="L322" s="71">
        <v>44959</v>
      </c>
      <c r="M322" s="85">
        <v>45261</v>
      </c>
      <c r="N322" s="68">
        <v>304</v>
      </c>
      <c r="O322" s="57" t="s">
        <v>1529</v>
      </c>
      <c r="P322" s="68">
        <v>7</v>
      </c>
      <c r="Q322" s="58">
        <f t="shared" si="8"/>
        <v>44931</v>
      </c>
      <c r="R322" s="59">
        <f t="shared" si="9"/>
        <v>1159135180</v>
      </c>
      <c r="S322" s="68" t="s">
        <v>3425</v>
      </c>
      <c r="T322" s="69">
        <v>23221350</v>
      </c>
      <c r="U322" s="57" t="s">
        <v>1673</v>
      </c>
      <c r="V322" s="116" t="s">
        <v>1055</v>
      </c>
      <c r="W322" s="79"/>
      <c r="X322" s="79"/>
      <c r="Y322" s="79"/>
      <c r="Z322" s="79"/>
      <c r="AA322" s="79"/>
      <c r="AB322" s="79"/>
      <c r="AC322" s="79"/>
      <c r="AD322" s="60"/>
      <c r="AE322" s="79"/>
      <c r="AF322" s="79"/>
      <c r="AG322" s="89"/>
      <c r="AH322" s="79"/>
      <c r="AI322" s="79"/>
      <c r="AJ322" s="79"/>
      <c r="AK322" s="94"/>
      <c r="AL322" s="75"/>
      <c r="AM322" s="75"/>
      <c r="AN322" s="101"/>
      <c r="AO322" s="102"/>
      <c r="AP322" s="76"/>
      <c r="AQ322" s="57" t="s">
        <v>1397</v>
      </c>
      <c r="AR322" s="62" t="s">
        <v>2661</v>
      </c>
      <c r="AS322" s="62" t="s">
        <v>3426</v>
      </c>
      <c r="AT322" s="52" t="s">
        <v>3427</v>
      </c>
      <c r="AU322" s="53"/>
    </row>
    <row r="323" spans="1:47" ht="28.35" customHeight="1" x14ac:dyDescent="0.25">
      <c r="A323" s="46">
        <v>321</v>
      </c>
      <c r="B323" s="66" t="s">
        <v>3428</v>
      </c>
      <c r="C323" s="48" t="s">
        <v>980</v>
      </c>
      <c r="D323" s="68" t="s">
        <v>3377</v>
      </c>
      <c r="E323" s="50" t="s">
        <v>1423</v>
      </c>
      <c r="F323" s="51" t="s">
        <v>3429</v>
      </c>
      <c r="G323" s="68" t="s">
        <v>3430</v>
      </c>
      <c r="H323" s="52" t="s">
        <v>2638</v>
      </c>
      <c r="I323" s="53" t="s">
        <v>1495</v>
      </c>
      <c r="J323" s="69">
        <v>2266000</v>
      </c>
      <c r="K323" s="69">
        <v>22660000</v>
      </c>
      <c r="L323" s="82">
        <v>44959</v>
      </c>
      <c r="M323" s="85">
        <v>45261</v>
      </c>
      <c r="N323" s="68">
        <v>304</v>
      </c>
      <c r="O323" s="57" t="s">
        <v>1496</v>
      </c>
      <c r="P323" s="68">
        <v>13</v>
      </c>
      <c r="Q323" s="58">
        <f t="shared" si="8"/>
        <v>44931</v>
      </c>
      <c r="R323" s="59">
        <f t="shared" si="9"/>
        <v>271920000</v>
      </c>
      <c r="S323" s="68" t="s">
        <v>3431</v>
      </c>
      <c r="T323" s="69">
        <v>22660000</v>
      </c>
      <c r="U323" s="57" t="s">
        <v>123</v>
      </c>
      <c r="V323" s="116" t="s">
        <v>1512</v>
      </c>
      <c r="W323" s="97"/>
      <c r="X323" s="79"/>
      <c r="Y323" s="97"/>
      <c r="Z323" s="99"/>
      <c r="AA323" s="79"/>
      <c r="AB323" s="79"/>
      <c r="AC323" s="79"/>
      <c r="AD323" s="75"/>
      <c r="AE323" s="79"/>
      <c r="AF323" s="79"/>
      <c r="AG323" s="89"/>
      <c r="AH323" s="79"/>
      <c r="AI323" s="79"/>
      <c r="AJ323" s="79"/>
      <c r="AK323" s="94"/>
      <c r="AL323" s="75"/>
      <c r="AM323" s="75"/>
      <c r="AN323" s="101"/>
      <c r="AO323" s="102"/>
      <c r="AP323" s="76"/>
      <c r="AQ323" s="57" t="s">
        <v>1397</v>
      </c>
      <c r="AR323" s="62" t="s">
        <v>2640</v>
      </c>
      <c r="AS323" s="62" t="s">
        <v>2641</v>
      </c>
      <c r="AT323" s="52" t="s">
        <v>3432</v>
      </c>
      <c r="AU323" s="53"/>
    </row>
    <row r="324" spans="1:47" ht="28.35" customHeight="1" x14ac:dyDescent="0.25">
      <c r="A324" s="46">
        <v>322</v>
      </c>
      <c r="B324" s="66" t="s">
        <v>3433</v>
      </c>
      <c r="C324" s="48" t="s">
        <v>980</v>
      </c>
      <c r="D324" s="71" t="s">
        <v>3377</v>
      </c>
      <c r="E324" s="50" t="s">
        <v>1423</v>
      </c>
      <c r="F324" s="51" t="s">
        <v>3434</v>
      </c>
      <c r="G324" s="118" t="s">
        <v>3435</v>
      </c>
      <c r="H324" s="52" t="s">
        <v>3424</v>
      </c>
      <c r="I324" s="53" t="s">
        <v>1528</v>
      </c>
      <c r="J324" s="69">
        <v>2322135</v>
      </c>
      <c r="K324" s="69">
        <v>23221350</v>
      </c>
      <c r="L324" s="71">
        <v>44959</v>
      </c>
      <c r="M324" s="85">
        <v>45261</v>
      </c>
      <c r="N324" s="68">
        <v>304</v>
      </c>
      <c r="O324" s="57" t="s">
        <v>1529</v>
      </c>
      <c r="P324" s="68">
        <v>7</v>
      </c>
      <c r="Q324" s="58">
        <f t="shared" ref="Q324:Q379" si="10">+VLOOKUP(P324,$AX$3:$AZ$16,2,FALSE)</f>
        <v>44931</v>
      </c>
      <c r="R324" s="59">
        <f t="shared" ref="R324:R379" si="11">+VLOOKUP(P324,$AX$3:$AZ$16,3,FALSE)</f>
        <v>1159135180</v>
      </c>
      <c r="S324" s="68" t="s">
        <v>3436</v>
      </c>
      <c r="T324" s="69">
        <v>23221350</v>
      </c>
      <c r="U324" s="57" t="s">
        <v>1673</v>
      </c>
      <c r="V324" s="116" t="s">
        <v>1055</v>
      </c>
      <c r="W324" s="97"/>
      <c r="X324" s="79"/>
      <c r="Y324" s="97"/>
      <c r="Z324" s="99"/>
      <c r="AA324" s="79"/>
      <c r="AB324" s="79"/>
      <c r="AC324" s="79"/>
      <c r="AD324" s="75"/>
      <c r="AE324" s="79"/>
      <c r="AF324" s="79"/>
      <c r="AG324" s="89"/>
      <c r="AH324" s="79"/>
      <c r="AI324" s="79"/>
      <c r="AJ324" s="79"/>
      <c r="AK324" s="94"/>
      <c r="AL324" s="75"/>
      <c r="AM324" s="75"/>
      <c r="AN324" s="101"/>
      <c r="AO324" s="102"/>
      <c r="AP324" s="76"/>
      <c r="AQ324" s="57" t="s">
        <v>1397</v>
      </c>
      <c r="AR324" s="62" t="s">
        <v>2661</v>
      </c>
      <c r="AS324" s="62" t="s">
        <v>3426</v>
      </c>
      <c r="AT324" s="52" t="s">
        <v>3437</v>
      </c>
      <c r="AU324" s="53"/>
    </row>
    <row r="325" spans="1:47" ht="28.35" customHeight="1" x14ac:dyDescent="0.25">
      <c r="A325" s="46">
        <v>323</v>
      </c>
      <c r="B325" s="66" t="s">
        <v>3438</v>
      </c>
      <c r="C325" s="48" t="s">
        <v>980</v>
      </c>
      <c r="D325" s="71" t="s">
        <v>3377</v>
      </c>
      <c r="E325" s="50" t="s">
        <v>1423</v>
      </c>
      <c r="F325" s="51" t="s">
        <v>3439</v>
      </c>
      <c r="G325" s="118" t="s">
        <v>3440</v>
      </c>
      <c r="H325" s="52" t="s">
        <v>3424</v>
      </c>
      <c r="I325" s="53" t="s">
        <v>1528</v>
      </c>
      <c r="J325" s="69">
        <v>2322135</v>
      </c>
      <c r="K325" s="69">
        <v>23221350</v>
      </c>
      <c r="L325" s="71">
        <v>44959</v>
      </c>
      <c r="M325" s="85">
        <v>45261</v>
      </c>
      <c r="N325" s="68">
        <v>304</v>
      </c>
      <c r="O325" s="57" t="s">
        <v>1529</v>
      </c>
      <c r="P325" s="68">
        <v>7</v>
      </c>
      <c r="Q325" s="58">
        <f t="shared" si="10"/>
        <v>44931</v>
      </c>
      <c r="R325" s="59">
        <f t="shared" si="11"/>
        <v>1159135180</v>
      </c>
      <c r="S325" s="68" t="s">
        <v>3441</v>
      </c>
      <c r="T325" s="69">
        <v>23221350</v>
      </c>
      <c r="U325" s="57" t="s">
        <v>1673</v>
      </c>
      <c r="V325" s="116" t="s">
        <v>1055</v>
      </c>
      <c r="W325" s="97"/>
      <c r="X325" s="79"/>
      <c r="Y325" s="97"/>
      <c r="Z325" s="99"/>
      <c r="AA325" s="79"/>
      <c r="AB325" s="79"/>
      <c r="AC325" s="79"/>
      <c r="AD325" s="75"/>
      <c r="AE325" s="79"/>
      <c r="AF325" s="79"/>
      <c r="AG325" s="89"/>
      <c r="AH325" s="79"/>
      <c r="AI325" s="79"/>
      <c r="AJ325" s="79"/>
      <c r="AK325" s="94"/>
      <c r="AL325" s="75"/>
      <c r="AM325" s="75"/>
      <c r="AN325" s="101"/>
      <c r="AO325" s="102"/>
      <c r="AP325" s="76"/>
      <c r="AQ325" s="57" t="s">
        <v>1397</v>
      </c>
      <c r="AR325" s="62" t="s">
        <v>2661</v>
      </c>
      <c r="AS325" s="62" t="s">
        <v>3426</v>
      </c>
      <c r="AT325" s="52" t="s">
        <v>3442</v>
      </c>
      <c r="AU325" s="53"/>
    </row>
    <row r="326" spans="1:47" ht="28.35" customHeight="1" x14ac:dyDescent="0.25">
      <c r="A326" s="46">
        <v>324</v>
      </c>
      <c r="B326" s="66" t="s">
        <v>3443</v>
      </c>
      <c r="C326" s="48" t="s">
        <v>980</v>
      </c>
      <c r="D326" s="71" t="s">
        <v>3377</v>
      </c>
      <c r="E326" s="50" t="s">
        <v>1423</v>
      </c>
      <c r="F326" s="51" t="s">
        <v>3444</v>
      </c>
      <c r="G326" s="68" t="s">
        <v>3445</v>
      </c>
      <c r="H326" s="52" t="s">
        <v>2638</v>
      </c>
      <c r="I326" s="53" t="s">
        <v>1495</v>
      </c>
      <c r="J326" s="69">
        <v>2266000</v>
      </c>
      <c r="K326" s="69">
        <v>22660000</v>
      </c>
      <c r="L326" s="71">
        <v>44959</v>
      </c>
      <c r="M326" s="85">
        <v>45261</v>
      </c>
      <c r="N326" s="68">
        <v>304</v>
      </c>
      <c r="O326" s="57" t="s">
        <v>1496</v>
      </c>
      <c r="P326" s="68">
        <v>13</v>
      </c>
      <c r="Q326" s="58">
        <f t="shared" si="10"/>
        <v>44931</v>
      </c>
      <c r="R326" s="59">
        <f t="shared" si="11"/>
        <v>271920000</v>
      </c>
      <c r="S326" s="68" t="s">
        <v>3446</v>
      </c>
      <c r="T326" s="69">
        <v>22660000</v>
      </c>
      <c r="U326" s="57" t="s">
        <v>123</v>
      </c>
      <c r="V326" s="116" t="s">
        <v>1512</v>
      </c>
      <c r="W326" s="97"/>
      <c r="X326" s="79"/>
      <c r="Y326" s="97"/>
      <c r="Z326" s="99"/>
      <c r="AA326" s="79"/>
      <c r="AB326" s="79"/>
      <c r="AC326" s="79"/>
      <c r="AD326" s="75"/>
      <c r="AE326" s="79"/>
      <c r="AF326" s="79"/>
      <c r="AG326" s="89"/>
      <c r="AH326" s="79"/>
      <c r="AI326" s="79"/>
      <c r="AJ326" s="79"/>
      <c r="AK326" s="94"/>
      <c r="AL326" s="75"/>
      <c r="AM326" s="75"/>
      <c r="AN326" s="101"/>
      <c r="AO326" s="102"/>
      <c r="AP326" s="76"/>
      <c r="AQ326" s="57" t="s">
        <v>1397</v>
      </c>
      <c r="AR326" s="62" t="s">
        <v>2640</v>
      </c>
      <c r="AS326" s="62" t="s">
        <v>2641</v>
      </c>
      <c r="AT326" s="52" t="s">
        <v>3447</v>
      </c>
      <c r="AU326" s="53"/>
    </row>
    <row r="327" spans="1:47" ht="28.35" customHeight="1" x14ac:dyDescent="0.25">
      <c r="A327" s="46">
        <v>325</v>
      </c>
      <c r="B327" s="66" t="s">
        <v>3448</v>
      </c>
      <c r="C327" s="48" t="s">
        <v>980</v>
      </c>
      <c r="D327" s="71" t="s">
        <v>3377</v>
      </c>
      <c r="E327" s="50" t="s">
        <v>1423</v>
      </c>
      <c r="F327" s="51" t="s">
        <v>3449</v>
      </c>
      <c r="G327" s="68" t="s">
        <v>3450</v>
      </c>
      <c r="H327" s="52" t="s">
        <v>3424</v>
      </c>
      <c r="I327" s="53" t="s">
        <v>1528</v>
      </c>
      <c r="J327" s="69">
        <v>2322135</v>
      </c>
      <c r="K327" s="69">
        <v>23221350</v>
      </c>
      <c r="L327" s="71">
        <v>44959</v>
      </c>
      <c r="M327" s="85">
        <v>45261</v>
      </c>
      <c r="N327" s="68">
        <v>304</v>
      </c>
      <c r="O327" s="57" t="s">
        <v>1529</v>
      </c>
      <c r="P327" s="68">
        <v>8</v>
      </c>
      <c r="Q327" s="58">
        <f t="shared" si="10"/>
        <v>44931</v>
      </c>
      <c r="R327" s="59">
        <f t="shared" si="11"/>
        <v>550087980</v>
      </c>
      <c r="S327" s="68" t="s">
        <v>3451</v>
      </c>
      <c r="T327" s="69">
        <v>23221350</v>
      </c>
      <c r="U327" s="57" t="s">
        <v>1673</v>
      </c>
      <c r="V327" s="116" t="s">
        <v>1512</v>
      </c>
      <c r="W327" s="97"/>
      <c r="X327" s="79"/>
      <c r="Y327" s="97"/>
      <c r="Z327" s="99"/>
      <c r="AA327" s="79"/>
      <c r="AB327" s="79"/>
      <c r="AC327" s="79"/>
      <c r="AD327" s="75"/>
      <c r="AE327" s="79"/>
      <c r="AF327" s="79"/>
      <c r="AG327" s="89"/>
      <c r="AH327" s="79"/>
      <c r="AI327" s="79"/>
      <c r="AJ327" s="79"/>
      <c r="AK327" s="94"/>
      <c r="AL327" s="75"/>
      <c r="AM327" s="75"/>
      <c r="AN327" s="101"/>
      <c r="AO327" s="102"/>
      <c r="AP327" s="76"/>
      <c r="AQ327" s="57" t="s">
        <v>1397</v>
      </c>
      <c r="AR327" s="62" t="s">
        <v>2661</v>
      </c>
      <c r="AS327" s="62" t="s">
        <v>3426</v>
      </c>
      <c r="AT327" s="52" t="s">
        <v>3452</v>
      </c>
      <c r="AU327" s="53"/>
    </row>
    <row r="328" spans="1:47" ht="28.35" customHeight="1" x14ac:dyDescent="0.25">
      <c r="A328" s="46">
        <v>326</v>
      </c>
      <c r="B328" s="66" t="s">
        <v>3453</v>
      </c>
      <c r="C328" s="48" t="s">
        <v>980</v>
      </c>
      <c r="D328" s="71" t="s">
        <v>3377</v>
      </c>
      <c r="E328" s="50" t="s">
        <v>1423</v>
      </c>
      <c r="F328" s="51" t="s">
        <v>770</v>
      </c>
      <c r="G328" s="68" t="s">
        <v>769</v>
      </c>
      <c r="H328" s="52" t="s">
        <v>3454</v>
      </c>
      <c r="I328" s="53" t="s">
        <v>1528</v>
      </c>
      <c r="J328" s="69">
        <v>2163000</v>
      </c>
      <c r="K328" s="69">
        <v>21630000</v>
      </c>
      <c r="L328" s="71">
        <v>44959</v>
      </c>
      <c r="M328" s="85">
        <v>45261</v>
      </c>
      <c r="N328" s="68">
        <v>304</v>
      </c>
      <c r="O328" s="57" t="s">
        <v>1529</v>
      </c>
      <c r="P328" s="68">
        <v>7</v>
      </c>
      <c r="Q328" s="58">
        <f t="shared" si="10"/>
        <v>44931</v>
      </c>
      <c r="R328" s="59">
        <f t="shared" si="11"/>
        <v>1159135180</v>
      </c>
      <c r="S328" s="68" t="s">
        <v>3455</v>
      </c>
      <c r="T328" s="69">
        <v>21630000</v>
      </c>
      <c r="U328" s="57" t="s">
        <v>1673</v>
      </c>
      <c r="V328" s="116" t="s">
        <v>1055</v>
      </c>
      <c r="W328" s="97"/>
      <c r="X328" s="79"/>
      <c r="Y328" s="97"/>
      <c r="Z328" s="99"/>
      <c r="AA328" s="79"/>
      <c r="AB328" s="79"/>
      <c r="AC328" s="79"/>
      <c r="AD328" s="75"/>
      <c r="AE328" s="79"/>
      <c r="AF328" s="79"/>
      <c r="AG328" s="89"/>
      <c r="AH328" s="79"/>
      <c r="AI328" s="79"/>
      <c r="AJ328" s="79"/>
      <c r="AK328" s="94"/>
      <c r="AL328" s="75"/>
      <c r="AM328" s="75"/>
      <c r="AN328" s="101"/>
      <c r="AO328" s="102"/>
      <c r="AP328" s="76"/>
      <c r="AQ328" s="57" t="s">
        <v>1397</v>
      </c>
      <c r="AR328" s="62" t="s">
        <v>3456</v>
      </c>
      <c r="AS328" s="62" t="s">
        <v>3457</v>
      </c>
      <c r="AT328" s="52" t="s">
        <v>3458</v>
      </c>
      <c r="AU328" s="53"/>
    </row>
    <row r="329" spans="1:47" ht="28.35" customHeight="1" x14ac:dyDescent="0.25">
      <c r="A329" s="46">
        <v>327</v>
      </c>
      <c r="B329" s="66" t="s">
        <v>3459</v>
      </c>
      <c r="C329" s="48" t="s">
        <v>980</v>
      </c>
      <c r="D329" s="71" t="s">
        <v>3377</v>
      </c>
      <c r="E329" s="50" t="s">
        <v>1423</v>
      </c>
      <c r="F329" s="51" t="s">
        <v>3460</v>
      </c>
      <c r="G329" s="68" t="s">
        <v>3461</v>
      </c>
      <c r="H329" s="52" t="s">
        <v>2031</v>
      </c>
      <c r="I329" s="53" t="s">
        <v>17</v>
      </c>
      <c r="J329" s="69">
        <v>1854000</v>
      </c>
      <c r="K329" s="69">
        <v>20394000</v>
      </c>
      <c r="L329" s="71">
        <v>44959</v>
      </c>
      <c r="M329" s="85">
        <v>45291</v>
      </c>
      <c r="N329" s="68">
        <v>334</v>
      </c>
      <c r="O329" s="57" t="s">
        <v>1511</v>
      </c>
      <c r="P329" s="68">
        <v>10</v>
      </c>
      <c r="Q329" s="58">
        <f t="shared" si="10"/>
        <v>44931</v>
      </c>
      <c r="R329" s="59">
        <f t="shared" si="11"/>
        <v>1569561300</v>
      </c>
      <c r="S329" s="68" t="s">
        <v>3462</v>
      </c>
      <c r="T329" s="69">
        <v>20394000</v>
      </c>
      <c r="U329" s="57" t="s">
        <v>1014</v>
      </c>
      <c r="V329" s="116" t="s">
        <v>1055</v>
      </c>
      <c r="W329" s="97"/>
      <c r="X329" s="79"/>
      <c r="Y329" s="97"/>
      <c r="Z329" s="99"/>
      <c r="AA329" s="79"/>
      <c r="AB329" s="79"/>
      <c r="AC329" s="79"/>
      <c r="AD329" s="75"/>
      <c r="AE329" s="79"/>
      <c r="AF329" s="79"/>
      <c r="AG329" s="89"/>
      <c r="AH329" s="79"/>
      <c r="AI329" s="79"/>
      <c r="AJ329" s="79"/>
      <c r="AK329" s="94"/>
      <c r="AL329" s="75"/>
      <c r="AM329" s="75"/>
      <c r="AN329" s="101"/>
      <c r="AO329" s="102"/>
      <c r="AP329" s="76"/>
      <c r="AQ329" s="57" t="s">
        <v>1397</v>
      </c>
      <c r="AR329" s="62" t="s">
        <v>2033</v>
      </c>
      <c r="AS329" s="62" t="s">
        <v>2072</v>
      </c>
      <c r="AT329" s="52" t="s">
        <v>3463</v>
      </c>
      <c r="AU329" s="53"/>
    </row>
    <row r="330" spans="1:47" ht="28.35" customHeight="1" x14ac:dyDescent="0.25">
      <c r="A330" s="46">
        <v>328</v>
      </c>
      <c r="B330" s="66" t="s">
        <v>3464</v>
      </c>
      <c r="C330" s="48" t="s">
        <v>980</v>
      </c>
      <c r="D330" s="68" t="s">
        <v>3377</v>
      </c>
      <c r="E330" s="50" t="s">
        <v>1423</v>
      </c>
      <c r="F330" s="51" t="s">
        <v>3465</v>
      </c>
      <c r="G330" s="118" t="s">
        <v>3466</v>
      </c>
      <c r="H330" s="52" t="s">
        <v>2031</v>
      </c>
      <c r="I330" s="53" t="s">
        <v>17</v>
      </c>
      <c r="J330" s="69">
        <v>1996140</v>
      </c>
      <c r="K330" s="69">
        <v>21957540</v>
      </c>
      <c r="L330" s="86">
        <v>44959</v>
      </c>
      <c r="M330" s="85">
        <v>45291</v>
      </c>
      <c r="N330" s="68">
        <v>334</v>
      </c>
      <c r="O330" s="57" t="s">
        <v>1511</v>
      </c>
      <c r="P330" s="68">
        <v>10</v>
      </c>
      <c r="Q330" s="58">
        <f t="shared" si="10"/>
        <v>44931</v>
      </c>
      <c r="R330" s="59">
        <f t="shared" si="11"/>
        <v>1569561300</v>
      </c>
      <c r="S330" s="68" t="s">
        <v>3467</v>
      </c>
      <c r="T330" s="69">
        <v>21957540</v>
      </c>
      <c r="U330" s="57" t="s">
        <v>1014</v>
      </c>
      <c r="V330" s="116" t="s">
        <v>1055</v>
      </c>
      <c r="W330" s="97"/>
      <c r="X330" s="79"/>
      <c r="Y330" s="97"/>
      <c r="Z330" s="99"/>
      <c r="AA330" s="79"/>
      <c r="AB330" s="79"/>
      <c r="AC330" s="79"/>
      <c r="AD330" s="115"/>
      <c r="AE330" s="79"/>
      <c r="AF330" s="79"/>
      <c r="AG330" s="89"/>
      <c r="AH330" s="79"/>
      <c r="AI330" s="79"/>
      <c r="AJ330" s="79"/>
      <c r="AK330" s="94"/>
      <c r="AL330" s="75"/>
      <c r="AM330" s="75"/>
      <c r="AN330" s="101"/>
      <c r="AO330" s="102"/>
      <c r="AP330" s="76"/>
      <c r="AQ330" s="57" t="s">
        <v>1397</v>
      </c>
      <c r="AR330" s="62" t="s">
        <v>3468</v>
      </c>
      <c r="AS330" s="62" t="s">
        <v>3469</v>
      </c>
      <c r="AT330" s="52" t="s">
        <v>3470</v>
      </c>
      <c r="AU330" s="53"/>
    </row>
    <row r="331" spans="1:47" ht="28.35" customHeight="1" x14ac:dyDescent="0.25">
      <c r="A331" s="46">
        <v>329</v>
      </c>
      <c r="B331" s="66" t="s">
        <v>3471</v>
      </c>
      <c r="C331" s="48" t="s">
        <v>980</v>
      </c>
      <c r="D331" s="71" t="s">
        <v>3377</v>
      </c>
      <c r="E331" s="50" t="s">
        <v>1423</v>
      </c>
      <c r="F331" s="51" t="s">
        <v>727</v>
      </c>
      <c r="G331" s="118" t="s">
        <v>3472</v>
      </c>
      <c r="H331" s="52" t="s">
        <v>2638</v>
      </c>
      <c r="I331" s="53" t="s">
        <v>1495</v>
      </c>
      <c r="J331" s="69">
        <v>2266000</v>
      </c>
      <c r="K331" s="69">
        <v>22660000</v>
      </c>
      <c r="L331" s="71">
        <v>44959</v>
      </c>
      <c r="M331" s="85">
        <v>45261</v>
      </c>
      <c r="N331" s="68">
        <v>304</v>
      </c>
      <c r="O331" s="57" t="s">
        <v>1496</v>
      </c>
      <c r="P331" s="68">
        <v>12</v>
      </c>
      <c r="Q331" s="58">
        <f t="shared" si="10"/>
        <v>44931</v>
      </c>
      <c r="R331" s="59">
        <f t="shared" si="11"/>
        <v>1505871844</v>
      </c>
      <c r="S331" s="68" t="s">
        <v>3473</v>
      </c>
      <c r="T331" s="69">
        <v>22660000</v>
      </c>
      <c r="U331" s="57" t="s">
        <v>123</v>
      </c>
      <c r="V331" s="116" t="s">
        <v>1055</v>
      </c>
      <c r="W331" s="79"/>
      <c r="X331" s="79"/>
      <c r="Y331" s="79"/>
      <c r="Z331" s="79"/>
      <c r="AA331" s="79"/>
      <c r="AB331" s="79"/>
      <c r="AC331" s="79"/>
      <c r="AD331" s="60"/>
      <c r="AE331" s="79"/>
      <c r="AF331" s="79"/>
      <c r="AG331" s="89"/>
      <c r="AH331" s="79"/>
      <c r="AI331" s="79"/>
      <c r="AJ331" s="79"/>
      <c r="AK331" s="94"/>
      <c r="AL331" s="75"/>
      <c r="AM331" s="75"/>
      <c r="AN331" s="101"/>
      <c r="AO331" s="102"/>
      <c r="AP331" s="76"/>
      <c r="AQ331" s="57" t="s">
        <v>1397</v>
      </c>
      <c r="AR331" s="62" t="s">
        <v>2640</v>
      </c>
      <c r="AS331" s="62" t="s">
        <v>2668</v>
      </c>
      <c r="AT331" s="52" t="s">
        <v>3474</v>
      </c>
      <c r="AU331" s="53"/>
    </row>
    <row r="332" spans="1:47" ht="28.35" customHeight="1" x14ac:dyDescent="0.25">
      <c r="A332" s="46">
        <v>330</v>
      </c>
      <c r="B332" s="66" t="s">
        <v>3475</v>
      </c>
      <c r="C332" s="48" t="s">
        <v>980</v>
      </c>
      <c r="D332" s="71" t="s">
        <v>3377</v>
      </c>
      <c r="E332" s="50" t="s">
        <v>1423</v>
      </c>
      <c r="F332" s="51" t="s">
        <v>3476</v>
      </c>
      <c r="G332" s="118" t="s">
        <v>3477</v>
      </c>
      <c r="H332" s="52" t="s">
        <v>2031</v>
      </c>
      <c r="I332" s="53" t="s">
        <v>17</v>
      </c>
      <c r="J332" s="69">
        <v>1854000</v>
      </c>
      <c r="K332" s="69">
        <v>20394000</v>
      </c>
      <c r="L332" s="71">
        <v>44959</v>
      </c>
      <c r="M332" s="85">
        <v>45291</v>
      </c>
      <c r="N332" s="68">
        <v>334</v>
      </c>
      <c r="O332" s="57" t="s">
        <v>1511</v>
      </c>
      <c r="P332" s="68">
        <v>10</v>
      </c>
      <c r="Q332" s="58">
        <f t="shared" si="10"/>
        <v>44931</v>
      </c>
      <c r="R332" s="59">
        <f t="shared" si="11"/>
        <v>1569561300</v>
      </c>
      <c r="S332" s="68" t="s">
        <v>3478</v>
      </c>
      <c r="T332" s="69">
        <v>20394000</v>
      </c>
      <c r="U332" s="57" t="s">
        <v>1014</v>
      </c>
      <c r="V332" s="116" t="s">
        <v>1055</v>
      </c>
      <c r="W332" s="97"/>
      <c r="X332" s="79"/>
      <c r="Y332" s="97"/>
      <c r="Z332" s="99"/>
      <c r="AA332" s="79"/>
      <c r="AB332" s="79"/>
      <c r="AC332" s="79"/>
      <c r="AD332" s="75"/>
      <c r="AE332" s="79"/>
      <c r="AF332" s="79"/>
      <c r="AG332" s="89"/>
      <c r="AH332" s="79"/>
      <c r="AI332" s="79"/>
      <c r="AJ332" s="79"/>
      <c r="AK332" s="94"/>
      <c r="AL332" s="75"/>
      <c r="AM332" s="75"/>
      <c r="AN332" s="101"/>
      <c r="AO332" s="102"/>
      <c r="AP332" s="76"/>
      <c r="AQ332" s="57" t="s">
        <v>1397</v>
      </c>
      <c r="AR332" s="62" t="s">
        <v>2033</v>
      </c>
      <c r="AS332" s="62" t="s">
        <v>2072</v>
      </c>
      <c r="AT332" s="52" t="s">
        <v>3479</v>
      </c>
      <c r="AU332" s="53"/>
    </row>
    <row r="333" spans="1:47" ht="28.35" customHeight="1" x14ac:dyDescent="0.25">
      <c r="A333" s="46">
        <v>331</v>
      </c>
      <c r="B333" s="66" t="s">
        <v>3480</v>
      </c>
      <c r="C333" s="48" t="s">
        <v>980</v>
      </c>
      <c r="D333" s="71" t="s">
        <v>3377</v>
      </c>
      <c r="E333" s="50" t="s">
        <v>1423</v>
      </c>
      <c r="F333" s="51" t="s">
        <v>3481</v>
      </c>
      <c r="G333" s="118" t="s">
        <v>3482</v>
      </c>
      <c r="H333" s="52" t="s">
        <v>2638</v>
      </c>
      <c r="I333" s="53" t="s">
        <v>1495</v>
      </c>
      <c r="J333" s="69">
        <v>2266000</v>
      </c>
      <c r="K333" s="69">
        <v>22660000</v>
      </c>
      <c r="L333" s="71">
        <v>44959</v>
      </c>
      <c r="M333" s="85">
        <v>45261</v>
      </c>
      <c r="N333" s="68">
        <v>304</v>
      </c>
      <c r="O333" s="57" t="s">
        <v>1496</v>
      </c>
      <c r="P333" s="68">
        <v>12</v>
      </c>
      <c r="Q333" s="58">
        <f t="shared" si="10"/>
        <v>44931</v>
      </c>
      <c r="R333" s="59">
        <f t="shared" si="11"/>
        <v>1505871844</v>
      </c>
      <c r="S333" s="68" t="s">
        <v>3483</v>
      </c>
      <c r="T333" s="69">
        <v>22660000</v>
      </c>
      <c r="U333" s="57" t="s">
        <v>123</v>
      </c>
      <c r="V333" s="116" t="s">
        <v>1055</v>
      </c>
      <c r="W333" s="97"/>
      <c r="X333" s="79"/>
      <c r="Y333" s="97"/>
      <c r="Z333" s="99"/>
      <c r="AA333" s="79"/>
      <c r="AB333" s="79"/>
      <c r="AC333" s="79"/>
      <c r="AD333" s="75"/>
      <c r="AE333" s="79"/>
      <c r="AF333" s="79"/>
      <c r="AG333" s="89"/>
      <c r="AH333" s="79"/>
      <c r="AI333" s="79"/>
      <c r="AJ333" s="79"/>
      <c r="AK333" s="94"/>
      <c r="AL333" s="75"/>
      <c r="AM333" s="75"/>
      <c r="AN333" s="101"/>
      <c r="AO333" s="102"/>
      <c r="AP333" s="76"/>
      <c r="AQ333" s="57" t="s">
        <v>1397</v>
      </c>
      <c r="AR333" s="62" t="s">
        <v>2640</v>
      </c>
      <c r="AS333" s="62" t="s">
        <v>2668</v>
      </c>
      <c r="AT333" s="52" t="s">
        <v>3484</v>
      </c>
      <c r="AU333" s="53"/>
    </row>
    <row r="334" spans="1:47" ht="28.35" customHeight="1" x14ac:dyDescent="0.25">
      <c r="A334" s="46">
        <v>332</v>
      </c>
      <c r="B334" s="66" t="s">
        <v>3485</v>
      </c>
      <c r="C334" s="48" t="s">
        <v>980</v>
      </c>
      <c r="D334" s="71" t="s">
        <v>3377</v>
      </c>
      <c r="E334" s="50" t="s">
        <v>1423</v>
      </c>
      <c r="F334" s="51" t="s">
        <v>3486</v>
      </c>
      <c r="G334" s="118" t="s">
        <v>3487</v>
      </c>
      <c r="H334" s="52" t="s">
        <v>2031</v>
      </c>
      <c r="I334" s="53" t="s">
        <v>17</v>
      </c>
      <c r="J334" s="69">
        <v>1854000</v>
      </c>
      <c r="K334" s="69">
        <v>20394000</v>
      </c>
      <c r="L334" s="71">
        <v>44959</v>
      </c>
      <c r="M334" s="85">
        <v>45291</v>
      </c>
      <c r="N334" s="68">
        <v>334</v>
      </c>
      <c r="O334" s="57" t="s">
        <v>1511</v>
      </c>
      <c r="P334" s="68">
        <v>10</v>
      </c>
      <c r="Q334" s="58">
        <f t="shared" si="10"/>
        <v>44931</v>
      </c>
      <c r="R334" s="59">
        <f t="shared" si="11"/>
        <v>1569561300</v>
      </c>
      <c r="S334" s="68" t="s">
        <v>3488</v>
      </c>
      <c r="T334" s="69">
        <v>20394000</v>
      </c>
      <c r="U334" s="57" t="s">
        <v>1014</v>
      </c>
      <c r="V334" s="116" t="s">
        <v>1055</v>
      </c>
      <c r="W334" s="97"/>
      <c r="X334" s="79"/>
      <c r="Y334" s="97"/>
      <c r="Z334" s="99"/>
      <c r="AA334" s="79"/>
      <c r="AB334" s="79"/>
      <c r="AC334" s="79"/>
      <c r="AD334" s="75"/>
      <c r="AE334" s="79"/>
      <c r="AF334" s="79"/>
      <c r="AG334" s="89"/>
      <c r="AH334" s="79"/>
      <c r="AI334" s="79"/>
      <c r="AJ334" s="79"/>
      <c r="AK334" s="94"/>
      <c r="AL334" s="75"/>
      <c r="AM334" s="75"/>
      <c r="AN334" s="101"/>
      <c r="AO334" s="102"/>
      <c r="AP334" s="76"/>
      <c r="AQ334" s="57" t="s">
        <v>1397</v>
      </c>
      <c r="AR334" s="62" t="s">
        <v>2033</v>
      </c>
      <c r="AS334" s="62" t="s">
        <v>2072</v>
      </c>
      <c r="AT334" s="52" t="s">
        <v>3489</v>
      </c>
      <c r="AU334" s="53"/>
    </row>
    <row r="335" spans="1:47" ht="28.35" customHeight="1" x14ac:dyDescent="0.25">
      <c r="A335" s="46">
        <v>333</v>
      </c>
      <c r="B335" s="66" t="s">
        <v>3490</v>
      </c>
      <c r="C335" s="48" t="s">
        <v>980</v>
      </c>
      <c r="D335" s="71" t="s">
        <v>3377</v>
      </c>
      <c r="E335" s="50" t="s">
        <v>1423</v>
      </c>
      <c r="F335" s="51" t="s">
        <v>904</v>
      </c>
      <c r="G335" s="118" t="s">
        <v>3491</v>
      </c>
      <c r="H335" s="52" t="s">
        <v>2571</v>
      </c>
      <c r="I335" s="53" t="s">
        <v>1495</v>
      </c>
      <c r="J335" s="69">
        <v>1891080</v>
      </c>
      <c r="K335" s="69">
        <v>18910800</v>
      </c>
      <c r="L335" s="71">
        <v>44959</v>
      </c>
      <c r="M335" s="85">
        <v>45261</v>
      </c>
      <c r="N335" s="68">
        <v>304</v>
      </c>
      <c r="O335" s="57" t="s">
        <v>1496</v>
      </c>
      <c r="P335" s="68">
        <v>12</v>
      </c>
      <c r="Q335" s="58">
        <f t="shared" si="10"/>
        <v>44931</v>
      </c>
      <c r="R335" s="59">
        <f t="shared" si="11"/>
        <v>1505871844</v>
      </c>
      <c r="S335" s="68" t="s">
        <v>3492</v>
      </c>
      <c r="T335" s="69">
        <v>18910800</v>
      </c>
      <c r="U335" s="57" t="s">
        <v>123</v>
      </c>
      <c r="V335" s="116" t="s">
        <v>1055</v>
      </c>
      <c r="W335" s="97"/>
      <c r="X335" s="79"/>
      <c r="Y335" s="97"/>
      <c r="Z335" s="99"/>
      <c r="AA335" s="79"/>
      <c r="AB335" s="79"/>
      <c r="AC335" s="79"/>
      <c r="AD335" s="75"/>
      <c r="AE335" s="79"/>
      <c r="AF335" s="79"/>
      <c r="AG335" s="89"/>
      <c r="AH335" s="79"/>
      <c r="AI335" s="79"/>
      <c r="AJ335" s="79"/>
      <c r="AK335" s="94"/>
      <c r="AL335" s="75"/>
      <c r="AM335" s="75"/>
      <c r="AN335" s="101"/>
      <c r="AO335" s="102"/>
      <c r="AP335" s="76"/>
      <c r="AQ335" s="57" t="s">
        <v>1397</v>
      </c>
      <c r="AR335" s="62" t="s">
        <v>2632</v>
      </c>
      <c r="AS335" s="62" t="s">
        <v>3493</v>
      </c>
      <c r="AT335" s="52" t="s">
        <v>3494</v>
      </c>
      <c r="AU335" s="53"/>
    </row>
    <row r="336" spans="1:47" ht="28.35" customHeight="1" x14ac:dyDescent="0.25">
      <c r="A336" s="46">
        <v>334</v>
      </c>
      <c r="B336" s="66" t="s">
        <v>3495</v>
      </c>
      <c r="C336" s="48" t="s">
        <v>980</v>
      </c>
      <c r="D336" s="68" t="s">
        <v>3377</v>
      </c>
      <c r="E336" s="50" t="s">
        <v>1423</v>
      </c>
      <c r="F336" s="51" t="s">
        <v>3496</v>
      </c>
      <c r="G336" s="118" t="s">
        <v>3497</v>
      </c>
      <c r="H336" s="52" t="s">
        <v>2031</v>
      </c>
      <c r="I336" s="53" t="s">
        <v>17</v>
      </c>
      <c r="J336" s="69">
        <v>1854000</v>
      </c>
      <c r="K336" s="69">
        <v>20394000</v>
      </c>
      <c r="L336" s="71">
        <v>44959</v>
      </c>
      <c r="M336" s="85">
        <v>45291</v>
      </c>
      <c r="N336" s="68">
        <v>334</v>
      </c>
      <c r="O336" s="57" t="s">
        <v>1511</v>
      </c>
      <c r="P336" s="68">
        <v>11</v>
      </c>
      <c r="Q336" s="58">
        <f t="shared" si="10"/>
        <v>44931</v>
      </c>
      <c r="R336" s="59">
        <f t="shared" si="11"/>
        <v>1275410620</v>
      </c>
      <c r="S336" s="68" t="s">
        <v>3498</v>
      </c>
      <c r="T336" s="69">
        <v>20394000</v>
      </c>
      <c r="U336" s="57" t="s">
        <v>1014</v>
      </c>
      <c r="V336" s="116" t="s">
        <v>1512</v>
      </c>
      <c r="W336" s="97"/>
      <c r="X336" s="79"/>
      <c r="Y336" s="97"/>
      <c r="Z336" s="99"/>
      <c r="AA336" s="79"/>
      <c r="AB336" s="79"/>
      <c r="AC336" s="79"/>
      <c r="AD336" s="75"/>
      <c r="AE336" s="79"/>
      <c r="AF336" s="79"/>
      <c r="AG336" s="89"/>
      <c r="AH336" s="79"/>
      <c r="AI336" s="79"/>
      <c r="AJ336" s="79"/>
      <c r="AK336" s="94"/>
      <c r="AL336" s="75"/>
      <c r="AM336" s="75"/>
      <c r="AN336" s="101"/>
      <c r="AO336" s="102"/>
      <c r="AP336" s="76"/>
      <c r="AQ336" s="57" t="s">
        <v>1397</v>
      </c>
      <c r="AR336" s="62" t="s">
        <v>2033</v>
      </c>
      <c r="AS336" s="62" t="s">
        <v>2072</v>
      </c>
      <c r="AT336" s="52" t="s">
        <v>3499</v>
      </c>
      <c r="AU336" s="53"/>
    </row>
    <row r="337" spans="1:47" ht="28.35" customHeight="1" x14ac:dyDescent="0.25">
      <c r="A337" s="46">
        <v>335</v>
      </c>
      <c r="B337" s="66" t="s">
        <v>3500</v>
      </c>
      <c r="C337" s="48" t="s">
        <v>980</v>
      </c>
      <c r="D337" s="71" t="s">
        <v>3377</v>
      </c>
      <c r="E337" s="50" t="s">
        <v>1423</v>
      </c>
      <c r="F337" s="51" t="s">
        <v>3501</v>
      </c>
      <c r="G337" s="118" t="s">
        <v>3502</v>
      </c>
      <c r="H337" s="52" t="s">
        <v>2031</v>
      </c>
      <c r="I337" s="53" t="s">
        <v>17</v>
      </c>
      <c r="J337" s="69">
        <v>1854000</v>
      </c>
      <c r="K337" s="69">
        <v>20394000</v>
      </c>
      <c r="L337" s="107">
        <v>44959</v>
      </c>
      <c r="M337" s="85">
        <v>45291</v>
      </c>
      <c r="N337" s="68">
        <v>334</v>
      </c>
      <c r="O337" s="57" t="s">
        <v>1511</v>
      </c>
      <c r="P337" s="68">
        <v>11</v>
      </c>
      <c r="Q337" s="58">
        <f t="shared" si="10"/>
        <v>44931</v>
      </c>
      <c r="R337" s="59">
        <f t="shared" si="11"/>
        <v>1275410620</v>
      </c>
      <c r="S337" s="68" t="s">
        <v>3503</v>
      </c>
      <c r="T337" s="69">
        <v>20394000</v>
      </c>
      <c r="U337" s="57" t="s">
        <v>1014</v>
      </c>
      <c r="V337" s="116" t="s">
        <v>1512</v>
      </c>
      <c r="W337" s="97"/>
      <c r="X337" s="79"/>
      <c r="Y337" s="97"/>
      <c r="Z337" s="99"/>
      <c r="AA337" s="79"/>
      <c r="AB337" s="79"/>
      <c r="AC337" s="79"/>
      <c r="AD337" s="75"/>
      <c r="AE337" s="79"/>
      <c r="AF337" s="79"/>
      <c r="AG337" s="89"/>
      <c r="AH337" s="75"/>
      <c r="AI337" s="79"/>
      <c r="AJ337" s="79"/>
      <c r="AK337" s="94"/>
      <c r="AL337" s="75"/>
      <c r="AM337" s="75"/>
      <c r="AN337" s="101"/>
      <c r="AO337" s="102"/>
      <c r="AP337" s="76"/>
      <c r="AQ337" s="57" t="s">
        <v>1397</v>
      </c>
      <c r="AR337" s="62" t="s">
        <v>2033</v>
      </c>
      <c r="AS337" s="62" t="s">
        <v>2072</v>
      </c>
      <c r="AT337" s="52" t="s">
        <v>3504</v>
      </c>
      <c r="AU337" s="53"/>
    </row>
    <row r="338" spans="1:47" ht="28.35" customHeight="1" x14ac:dyDescent="0.25">
      <c r="A338" s="46">
        <v>336</v>
      </c>
      <c r="B338" s="66" t="s">
        <v>3505</v>
      </c>
      <c r="C338" s="48" t="s">
        <v>980</v>
      </c>
      <c r="D338" s="71" t="s">
        <v>3262</v>
      </c>
      <c r="E338" s="50" t="s">
        <v>1423</v>
      </c>
      <c r="F338" s="51" t="s">
        <v>3506</v>
      </c>
      <c r="G338" s="68" t="s">
        <v>3507</v>
      </c>
      <c r="H338" s="52" t="s">
        <v>2031</v>
      </c>
      <c r="I338" s="53" t="s">
        <v>17</v>
      </c>
      <c r="J338" s="69">
        <v>1854000</v>
      </c>
      <c r="K338" s="69">
        <v>20394000</v>
      </c>
      <c r="L338" s="71">
        <v>44963</v>
      </c>
      <c r="M338" s="85">
        <v>45291</v>
      </c>
      <c r="N338" s="68">
        <v>334</v>
      </c>
      <c r="O338" s="57" t="s">
        <v>1511</v>
      </c>
      <c r="P338" s="68">
        <v>11</v>
      </c>
      <c r="Q338" s="58">
        <f t="shared" si="10"/>
        <v>44931</v>
      </c>
      <c r="R338" s="59">
        <f t="shared" si="11"/>
        <v>1275410620</v>
      </c>
      <c r="S338" s="68" t="s">
        <v>3508</v>
      </c>
      <c r="T338" s="69">
        <v>20394000</v>
      </c>
      <c r="U338" s="57" t="s">
        <v>1014</v>
      </c>
      <c r="V338" s="116" t="s">
        <v>1512</v>
      </c>
      <c r="W338" s="79"/>
      <c r="X338" s="79"/>
      <c r="Y338" s="79"/>
      <c r="Z338" s="79"/>
      <c r="AA338" s="79"/>
      <c r="AB338" s="79"/>
      <c r="AC338" s="79"/>
      <c r="AD338" s="60"/>
      <c r="AE338" s="79"/>
      <c r="AF338" s="79"/>
      <c r="AG338" s="89"/>
      <c r="AH338" s="79"/>
      <c r="AI338" s="79"/>
      <c r="AJ338" s="79"/>
      <c r="AK338" s="94"/>
      <c r="AL338" s="75"/>
      <c r="AM338" s="75"/>
      <c r="AN338" s="101"/>
      <c r="AO338" s="102"/>
      <c r="AP338" s="76"/>
      <c r="AQ338" s="57" t="s">
        <v>1397</v>
      </c>
      <c r="AR338" s="62" t="s">
        <v>2033</v>
      </c>
      <c r="AS338" s="62" t="s">
        <v>2072</v>
      </c>
      <c r="AT338" s="52" t="s">
        <v>3509</v>
      </c>
      <c r="AU338" s="53"/>
    </row>
    <row r="339" spans="1:47" ht="28.35" customHeight="1" x14ac:dyDescent="0.25">
      <c r="A339" s="46">
        <v>337</v>
      </c>
      <c r="B339" s="66" t="s">
        <v>3510</v>
      </c>
      <c r="C339" s="48" t="s">
        <v>980</v>
      </c>
      <c r="D339" s="71" t="s">
        <v>3377</v>
      </c>
      <c r="E339" s="50" t="s">
        <v>1423</v>
      </c>
      <c r="F339" s="51" t="s">
        <v>3511</v>
      </c>
      <c r="G339" s="68" t="s">
        <v>3512</v>
      </c>
      <c r="H339" s="52" t="s">
        <v>2082</v>
      </c>
      <c r="I339" s="53" t="s">
        <v>17</v>
      </c>
      <c r="J339" s="69">
        <v>2626500</v>
      </c>
      <c r="K339" s="69">
        <v>28891500</v>
      </c>
      <c r="L339" s="71">
        <v>44959</v>
      </c>
      <c r="M339" s="85">
        <v>45291</v>
      </c>
      <c r="N339" s="68">
        <v>334</v>
      </c>
      <c r="O339" s="57" t="s">
        <v>1511</v>
      </c>
      <c r="P339" s="68">
        <v>11</v>
      </c>
      <c r="Q339" s="58">
        <f t="shared" si="10"/>
        <v>44931</v>
      </c>
      <c r="R339" s="59">
        <f t="shared" si="11"/>
        <v>1275410620</v>
      </c>
      <c r="S339" s="68" t="s">
        <v>3513</v>
      </c>
      <c r="T339" s="69">
        <v>28891500</v>
      </c>
      <c r="U339" s="57" t="s">
        <v>1014</v>
      </c>
      <c r="V339" s="116" t="s">
        <v>1512</v>
      </c>
      <c r="W339" s="97"/>
      <c r="X339" s="79"/>
      <c r="Y339" s="97"/>
      <c r="Z339" s="99"/>
      <c r="AA339" s="79"/>
      <c r="AB339" s="79"/>
      <c r="AC339" s="79"/>
      <c r="AD339" s="75"/>
      <c r="AE339" s="79"/>
      <c r="AF339" s="79"/>
      <c r="AG339" s="89"/>
      <c r="AH339" s="79"/>
      <c r="AI339" s="79"/>
      <c r="AJ339" s="79"/>
      <c r="AK339" s="94"/>
      <c r="AL339" s="75"/>
      <c r="AM339" s="75"/>
      <c r="AN339" s="101"/>
      <c r="AO339" s="102"/>
      <c r="AP339" s="76"/>
      <c r="AQ339" s="57" t="s">
        <v>1397</v>
      </c>
      <c r="AR339" s="62" t="s">
        <v>1830</v>
      </c>
      <c r="AS339" s="62" t="s">
        <v>3514</v>
      </c>
      <c r="AT339" s="52" t="s">
        <v>3515</v>
      </c>
      <c r="AU339" s="53"/>
    </row>
    <row r="340" spans="1:47" ht="28.35" customHeight="1" x14ac:dyDescent="0.25">
      <c r="A340" s="46">
        <v>338</v>
      </c>
      <c r="B340" s="66" t="s">
        <v>3516</v>
      </c>
      <c r="C340" s="48" t="s">
        <v>980</v>
      </c>
      <c r="D340" s="71" t="s">
        <v>3377</v>
      </c>
      <c r="E340" s="50" t="s">
        <v>1423</v>
      </c>
      <c r="F340" s="51" t="s">
        <v>742</v>
      </c>
      <c r="G340" s="118" t="s">
        <v>3517</v>
      </c>
      <c r="H340" s="52" t="s">
        <v>2887</v>
      </c>
      <c r="I340" s="53" t="s">
        <v>1495</v>
      </c>
      <c r="J340" s="69">
        <v>2311320</v>
      </c>
      <c r="K340" s="69">
        <v>23113200</v>
      </c>
      <c r="L340" s="71">
        <v>44959</v>
      </c>
      <c r="M340" s="85">
        <v>45261</v>
      </c>
      <c r="N340" s="68">
        <v>304</v>
      </c>
      <c r="O340" s="57" t="s">
        <v>1496</v>
      </c>
      <c r="P340" s="68">
        <v>12</v>
      </c>
      <c r="Q340" s="58">
        <f t="shared" si="10"/>
        <v>44931</v>
      </c>
      <c r="R340" s="59">
        <f t="shared" si="11"/>
        <v>1505871844</v>
      </c>
      <c r="S340" s="68" t="s">
        <v>3518</v>
      </c>
      <c r="T340" s="69">
        <v>23113200</v>
      </c>
      <c r="U340" s="57" t="s">
        <v>123</v>
      </c>
      <c r="V340" s="116" t="s">
        <v>1055</v>
      </c>
      <c r="W340" s="97"/>
      <c r="X340" s="79"/>
      <c r="Y340" s="97"/>
      <c r="Z340" s="99"/>
      <c r="AA340" s="79"/>
      <c r="AB340" s="79"/>
      <c r="AC340" s="79"/>
      <c r="AD340" s="75"/>
      <c r="AE340" s="79"/>
      <c r="AF340" s="79"/>
      <c r="AG340" s="89"/>
      <c r="AH340" s="79"/>
      <c r="AI340" s="79"/>
      <c r="AJ340" s="79"/>
      <c r="AK340" s="94"/>
      <c r="AL340" s="75"/>
      <c r="AM340" s="75"/>
      <c r="AN340" s="101"/>
      <c r="AO340" s="102"/>
      <c r="AP340" s="76"/>
      <c r="AQ340" s="57" t="s">
        <v>1397</v>
      </c>
      <c r="AR340" s="62" t="s">
        <v>3519</v>
      </c>
      <c r="AS340" s="62" t="s">
        <v>2641</v>
      </c>
      <c r="AT340" s="52" t="s">
        <v>3520</v>
      </c>
      <c r="AU340" s="53"/>
    </row>
    <row r="341" spans="1:47" ht="28.35" customHeight="1" x14ac:dyDescent="0.25">
      <c r="A341" s="46">
        <v>339</v>
      </c>
      <c r="B341" s="66" t="s">
        <v>3521</v>
      </c>
      <c r="C341" s="48" t="s">
        <v>980</v>
      </c>
      <c r="D341" s="71" t="s">
        <v>3377</v>
      </c>
      <c r="E341" s="50" t="s">
        <v>1423</v>
      </c>
      <c r="F341" s="51" t="s">
        <v>3522</v>
      </c>
      <c r="G341" s="118" t="s">
        <v>3523</v>
      </c>
      <c r="H341" s="52" t="s">
        <v>2571</v>
      </c>
      <c r="I341" s="53" t="s">
        <v>1495</v>
      </c>
      <c r="J341" s="69">
        <v>1891080</v>
      </c>
      <c r="K341" s="69">
        <v>18910800</v>
      </c>
      <c r="L341" s="71">
        <v>44959</v>
      </c>
      <c r="M341" s="85">
        <v>45261</v>
      </c>
      <c r="N341" s="68">
        <v>304</v>
      </c>
      <c r="O341" s="57" t="s">
        <v>1496</v>
      </c>
      <c r="P341" s="68">
        <v>12</v>
      </c>
      <c r="Q341" s="58">
        <f t="shared" si="10"/>
        <v>44931</v>
      </c>
      <c r="R341" s="59">
        <f t="shared" si="11"/>
        <v>1505871844</v>
      </c>
      <c r="S341" s="68" t="s">
        <v>3524</v>
      </c>
      <c r="T341" s="69">
        <v>18910800</v>
      </c>
      <c r="U341" s="57" t="s">
        <v>123</v>
      </c>
      <c r="V341" s="116" t="s">
        <v>1055</v>
      </c>
      <c r="W341" s="97"/>
      <c r="X341" s="79"/>
      <c r="Y341" s="97"/>
      <c r="Z341" s="99"/>
      <c r="AA341" s="79"/>
      <c r="AB341" s="79"/>
      <c r="AC341" s="79"/>
      <c r="AD341" s="75"/>
      <c r="AE341" s="79"/>
      <c r="AF341" s="79"/>
      <c r="AG341" s="89"/>
      <c r="AH341" s="79"/>
      <c r="AI341" s="79"/>
      <c r="AJ341" s="79"/>
      <c r="AK341" s="94"/>
      <c r="AL341" s="75"/>
      <c r="AM341" s="75"/>
      <c r="AN341" s="101"/>
      <c r="AO341" s="102"/>
      <c r="AP341" s="76"/>
      <c r="AQ341" s="57" t="s">
        <v>1397</v>
      </c>
      <c r="AR341" s="62" t="s">
        <v>2632</v>
      </c>
      <c r="AS341" s="62" t="s">
        <v>3493</v>
      </c>
      <c r="AT341" s="52" t="s">
        <v>3525</v>
      </c>
      <c r="AU341" s="53"/>
    </row>
    <row r="342" spans="1:47" ht="28.35" customHeight="1" x14ac:dyDescent="0.25">
      <c r="A342" s="46">
        <v>340</v>
      </c>
      <c r="B342" s="51" t="s">
        <v>3526</v>
      </c>
      <c r="C342" s="48" t="s">
        <v>980</v>
      </c>
      <c r="D342" s="71" t="s">
        <v>3527</v>
      </c>
      <c r="E342" s="50" t="s">
        <v>1423</v>
      </c>
      <c r="F342" s="51" t="s">
        <v>3528</v>
      </c>
      <c r="G342" s="118" t="s">
        <v>3529</v>
      </c>
      <c r="H342" s="52" t="s">
        <v>2638</v>
      </c>
      <c r="I342" s="53" t="s">
        <v>1495</v>
      </c>
      <c r="J342" s="69">
        <v>2266000</v>
      </c>
      <c r="K342" s="69">
        <v>22660000</v>
      </c>
      <c r="L342" s="71">
        <v>44960</v>
      </c>
      <c r="M342" s="85">
        <v>45262</v>
      </c>
      <c r="N342" s="68">
        <v>304</v>
      </c>
      <c r="O342" s="57" t="s">
        <v>1496</v>
      </c>
      <c r="P342" s="68">
        <v>12</v>
      </c>
      <c r="Q342" s="58">
        <f t="shared" si="10"/>
        <v>44931</v>
      </c>
      <c r="R342" s="59">
        <f t="shared" si="11"/>
        <v>1505871844</v>
      </c>
      <c r="S342" s="68" t="s">
        <v>3530</v>
      </c>
      <c r="T342" s="69">
        <v>22660000</v>
      </c>
      <c r="U342" s="57" t="s">
        <v>123</v>
      </c>
      <c r="V342" s="116" t="s">
        <v>1055</v>
      </c>
      <c r="W342" s="97"/>
      <c r="X342" s="79"/>
      <c r="Y342" s="97"/>
      <c r="Z342" s="99"/>
      <c r="AA342" s="79"/>
      <c r="AB342" s="79"/>
      <c r="AC342" s="79"/>
      <c r="AD342" s="75"/>
      <c r="AE342" s="79"/>
      <c r="AF342" s="79"/>
      <c r="AG342" s="89"/>
      <c r="AH342" s="79"/>
      <c r="AI342" s="79"/>
      <c r="AJ342" s="79"/>
      <c r="AK342" s="94"/>
      <c r="AL342" s="75"/>
      <c r="AM342" s="75"/>
      <c r="AN342" s="101"/>
      <c r="AO342" s="102"/>
      <c r="AP342" s="76"/>
      <c r="AQ342" s="57" t="s">
        <v>1397</v>
      </c>
      <c r="AR342" s="62" t="s">
        <v>2640</v>
      </c>
      <c r="AS342" s="62" t="s">
        <v>2641</v>
      </c>
      <c r="AT342" s="52" t="s">
        <v>3531</v>
      </c>
      <c r="AU342" s="53"/>
    </row>
    <row r="343" spans="1:47" ht="28.35" customHeight="1" x14ac:dyDescent="0.25">
      <c r="A343" s="46">
        <v>341</v>
      </c>
      <c r="B343" s="51" t="s">
        <v>3532</v>
      </c>
      <c r="C343" s="48" t="s">
        <v>980</v>
      </c>
      <c r="D343" s="71" t="s">
        <v>3527</v>
      </c>
      <c r="E343" s="50" t="s">
        <v>1423</v>
      </c>
      <c r="F343" s="51" t="s">
        <v>3533</v>
      </c>
      <c r="G343" s="118" t="s">
        <v>3534</v>
      </c>
      <c r="H343" s="52" t="s">
        <v>3424</v>
      </c>
      <c r="I343" s="53" t="s">
        <v>1528</v>
      </c>
      <c r="J343" s="69">
        <v>2322135</v>
      </c>
      <c r="K343" s="69">
        <v>23221350</v>
      </c>
      <c r="L343" s="71">
        <v>44960</v>
      </c>
      <c r="M343" s="85">
        <v>45262</v>
      </c>
      <c r="N343" s="68">
        <v>304</v>
      </c>
      <c r="O343" s="57" t="s">
        <v>1529</v>
      </c>
      <c r="P343" s="68">
        <v>8</v>
      </c>
      <c r="Q343" s="58">
        <f t="shared" si="10"/>
        <v>44931</v>
      </c>
      <c r="R343" s="59">
        <f t="shared" si="11"/>
        <v>550087980</v>
      </c>
      <c r="S343" s="68" t="s">
        <v>3535</v>
      </c>
      <c r="T343" s="69">
        <v>23221350</v>
      </c>
      <c r="U343" s="57" t="s">
        <v>1673</v>
      </c>
      <c r="V343" s="116" t="s">
        <v>1512</v>
      </c>
      <c r="W343" s="97"/>
      <c r="X343" s="79"/>
      <c r="Y343" s="97"/>
      <c r="Z343" s="99"/>
      <c r="AA343" s="79"/>
      <c r="AB343" s="79"/>
      <c r="AC343" s="79"/>
      <c r="AD343" s="75"/>
      <c r="AE343" s="79"/>
      <c r="AF343" s="79"/>
      <c r="AG343" s="89"/>
      <c r="AH343" s="79"/>
      <c r="AI343" s="79"/>
      <c r="AJ343" s="79"/>
      <c r="AK343" s="94"/>
      <c r="AL343" s="75"/>
      <c r="AM343" s="75"/>
      <c r="AN343" s="101"/>
      <c r="AO343" s="102"/>
      <c r="AP343" s="76"/>
      <c r="AQ343" s="57" t="s">
        <v>1397</v>
      </c>
      <c r="AR343" s="62" t="s">
        <v>2661</v>
      </c>
      <c r="AS343" s="62" t="s">
        <v>3426</v>
      </c>
      <c r="AT343" s="52" t="s">
        <v>3536</v>
      </c>
      <c r="AU343" s="53"/>
    </row>
    <row r="344" spans="1:47" ht="28.35" customHeight="1" x14ac:dyDescent="0.25">
      <c r="A344" s="46">
        <v>342</v>
      </c>
      <c r="B344" s="51" t="s">
        <v>3537</v>
      </c>
      <c r="C344" s="48" t="s">
        <v>980</v>
      </c>
      <c r="D344" s="71" t="s">
        <v>3527</v>
      </c>
      <c r="E344" s="50" t="s">
        <v>1423</v>
      </c>
      <c r="F344" s="51" t="s">
        <v>3538</v>
      </c>
      <c r="G344" s="118" t="s">
        <v>3539</v>
      </c>
      <c r="H344" s="52" t="s">
        <v>2638</v>
      </c>
      <c r="I344" s="53" t="s">
        <v>1495</v>
      </c>
      <c r="J344" s="69">
        <v>2266000</v>
      </c>
      <c r="K344" s="69">
        <v>22660000</v>
      </c>
      <c r="L344" s="71">
        <v>44960</v>
      </c>
      <c r="M344" s="85">
        <v>45262</v>
      </c>
      <c r="N344" s="68">
        <v>304</v>
      </c>
      <c r="O344" s="57" t="s">
        <v>1496</v>
      </c>
      <c r="P344" s="68">
        <v>12</v>
      </c>
      <c r="Q344" s="58">
        <f t="shared" si="10"/>
        <v>44931</v>
      </c>
      <c r="R344" s="59">
        <f t="shared" si="11"/>
        <v>1505871844</v>
      </c>
      <c r="S344" s="68" t="s">
        <v>3540</v>
      </c>
      <c r="T344" s="69">
        <v>22660000</v>
      </c>
      <c r="U344" s="57" t="s">
        <v>123</v>
      </c>
      <c r="V344" s="116" t="s">
        <v>1055</v>
      </c>
      <c r="W344" s="97"/>
      <c r="X344" s="79"/>
      <c r="Y344" s="97"/>
      <c r="Z344" s="99"/>
      <c r="AA344" s="79"/>
      <c r="AB344" s="79"/>
      <c r="AC344" s="79"/>
      <c r="AD344" s="75"/>
      <c r="AE344" s="79"/>
      <c r="AF344" s="79"/>
      <c r="AG344" s="89"/>
      <c r="AH344" s="79"/>
      <c r="AI344" s="79"/>
      <c r="AJ344" s="79"/>
      <c r="AK344" s="94"/>
      <c r="AL344" s="75"/>
      <c r="AM344" s="75"/>
      <c r="AN344" s="101"/>
      <c r="AO344" s="102"/>
      <c r="AP344" s="76"/>
      <c r="AQ344" s="57" t="s">
        <v>1397</v>
      </c>
      <c r="AR344" s="62" t="s">
        <v>2640</v>
      </c>
      <c r="AS344" s="62" t="s">
        <v>2641</v>
      </c>
      <c r="AT344" s="52" t="s">
        <v>3541</v>
      </c>
      <c r="AU344" s="53"/>
    </row>
    <row r="345" spans="1:47" ht="28.35" customHeight="1" x14ac:dyDescent="0.25">
      <c r="A345" s="46">
        <v>343</v>
      </c>
      <c r="B345" s="66" t="s">
        <v>3542</v>
      </c>
      <c r="C345" s="48" t="s">
        <v>980</v>
      </c>
      <c r="D345" s="71" t="s">
        <v>3527</v>
      </c>
      <c r="E345" s="50" t="s">
        <v>1423</v>
      </c>
      <c r="F345" s="51" t="s">
        <v>3543</v>
      </c>
      <c r="G345" s="118" t="s">
        <v>3544</v>
      </c>
      <c r="H345" s="52" t="s">
        <v>3424</v>
      </c>
      <c r="I345" s="53" t="s">
        <v>1528</v>
      </c>
      <c r="J345" s="69">
        <v>2322135</v>
      </c>
      <c r="K345" s="69">
        <v>23221350</v>
      </c>
      <c r="L345" s="71">
        <v>44960</v>
      </c>
      <c r="M345" s="85">
        <v>45262</v>
      </c>
      <c r="N345" s="68">
        <v>304</v>
      </c>
      <c r="O345" s="57" t="s">
        <v>1529</v>
      </c>
      <c r="P345" s="68">
        <v>8</v>
      </c>
      <c r="Q345" s="58">
        <f t="shared" si="10"/>
        <v>44931</v>
      </c>
      <c r="R345" s="59">
        <f t="shared" si="11"/>
        <v>550087980</v>
      </c>
      <c r="S345" s="68" t="s">
        <v>3545</v>
      </c>
      <c r="T345" s="69">
        <v>23221350</v>
      </c>
      <c r="U345" s="57" t="s">
        <v>1673</v>
      </c>
      <c r="V345" s="116" t="s">
        <v>1512</v>
      </c>
      <c r="W345" s="97"/>
      <c r="X345" s="79"/>
      <c r="Y345" s="97"/>
      <c r="Z345" s="99"/>
      <c r="AA345" s="79"/>
      <c r="AB345" s="79"/>
      <c r="AC345" s="79"/>
      <c r="AD345" s="75"/>
      <c r="AE345" s="79"/>
      <c r="AF345" s="79"/>
      <c r="AG345" s="89"/>
      <c r="AH345" s="79"/>
      <c r="AI345" s="79"/>
      <c r="AJ345" s="79"/>
      <c r="AK345" s="94"/>
      <c r="AL345" s="75"/>
      <c r="AM345" s="75"/>
      <c r="AN345" s="101"/>
      <c r="AO345" s="102"/>
      <c r="AP345" s="76"/>
      <c r="AQ345" s="57" t="s">
        <v>1397</v>
      </c>
      <c r="AR345" s="62" t="s">
        <v>2661</v>
      </c>
      <c r="AS345" s="62" t="s">
        <v>3426</v>
      </c>
      <c r="AT345" s="52" t="s">
        <v>3546</v>
      </c>
      <c r="AU345" s="53"/>
    </row>
    <row r="346" spans="1:47" ht="28.35" customHeight="1" x14ac:dyDescent="0.25">
      <c r="A346" s="46">
        <v>344</v>
      </c>
      <c r="B346" s="66" t="s">
        <v>3547</v>
      </c>
      <c r="C346" s="48" t="s">
        <v>980</v>
      </c>
      <c r="D346" s="71" t="s">
        <v>3527</v>
      </c>
      <c r="E346" s="50" t="s">
        <v>1423</v>
      </c>
      <c r="F346" s="51" t="s">
        <v>558</v>
      </c>
      <c r="G346" s="118" t="s">
        <v>3548</v>
      </c>
      <c r="H346" s="52" t="s">
        <v>3424</v>
      </c>
      <c r="I346" s="53" t="s">
        <v>1528</v>
      </c>
      <c r="J346" s="69">
        <v>2322135</v>
      </c>
      <c r="K346" s="69">
        <v>23221350</v>
      </c>
      <c r="L346" s="71">
        <v>44960</v>
      </c>
      <c r="M346" s="85">
        <v>45262</v>
      </c>
      <c r="N346" s="68">
        <v>304</v>
      </c>
      <c r="O346" s="57" t="s">
        <v>1529</v>
      </c>
      <c r="P346" s="68">
        <v>8</v>
      </c>
      <c r="Q346" s="58">
        <f t="shared" si="10"/>
        <v>44931</v>
      </c>
      <c r="R346" s="59">
        <f t="shared" si="11"/>
        <v>550087980</v>
      </c>
      <c r="S346" s="68" t="s">
        <v>3549</v>
      </c>
      <c r="T346" s="69">
        <v>23221350</v>
      </c>
      <c r="U346" s="57" t="s">
        <v>1673</v>
      </c>
      <c r="V346" s="116" t="s">
        <v>1512</v>
      </c>
      <c r="W346" s="97"/>
      <c r="X346" s="79"/>
      <c r="Y346" s="97"/>
      <c r="Z346" s="99"/>
      <c r="AA346" s="79"/>
      <c r="AB346" s="79"/>
      <c r="AC346" s="79"/>
      <c r="AD346" s="75"/>
      <c r="AE346" s="79"/>
      <c r="AF346" s="79"/>
      <c r="AG346" s="89"/>
      <c r="AH346" s="79"/>
      <c r="AI346" s="79"/>
      <c r="AJ346" s="79"/>
      <c r="AK346" s="94"/>
      <c r="AL346" s="75"/>
      <c r="AM346" s="75"/>
      <c r="AN346" s="101"/>
      <c r="AO346" s="102"/>
      <c r="AP346" s="76"/>
      <c r="AQ346" s="57" t="s">
        <v>1397</v>
      </c>
      <c r="AR346" s="62" t="s">
        <v>2661</v>
      </c>
      <c r="AS346" s="62" t="s">
        <v>3426</v>
      </c>
      <c r="AT346" s="52" t="s">
        <v>3550</v>
      </c>
      <c r="AU346" s="53"/>
    </row>
    <row r="347" spans="1:47" ht="28.35" customHeight="1" x14ac:dyDescent="0.25">
      <c r="A347" s="46">
        <v>345</v>
      </c>
      <c r="B347" s="66" t="s">
        <v>3551</v>
      </c>
      <c r="C347" s="48" t="s">
        <v>980</v>
      </c>
      <c r="D347" s="71" t="s">
        <v>3527</v>
      </c>
      <c r="E347" s="50" t="s">
        <v>1423</v>
      </c>
      <c r="F347" s="51" t="s">
        <v>3552</v>
      </c>
      <c r="G347" s="118" t="s">
        <v>3553</v>
      </c>
      <c r="H347" s="52" t="s">
        <v>2638</v>
      </c>
      <c r="I347" s="53" t="s">
        <v>1495</v>
      </c>
      <c r="J347" s="69">
        <v>2266000</v>
      </c>
      <c r="K347" s="69">
        <v>22660000</v>
      </c>
      <c r="L347" s="71">
        <v>44960</v>
      </c>
      <c r="M347" s="85">
        <v>45262</v>
      </c>
      <c r="N347" s="68">
        <v>304</v>
      </c>
      <c r="O347" s="57" t="s">
        <v>1496</v>
      </c>
      <c r="P347" s="68">
        <v>13</v>
      </c>
      <c r="Q347" s="58">
        <f t="shared" si="10"/>
        <v>44931</v>
      </c>
      <c r="R347" s="59">
        <f t="shared" si="11"/>
        <v>271920000</v>
      </c>
      <c r="S347" s="68" t="s">
        <v>3554</v>
      </c>
      <c r="T347" s="69">
        <v>22660000</v>
      </c>
      <c r="U347" s="57" t="s">
        <v>123</v>
      </c>
      <c r="V347" s="116" t="s">
        <v>1512</v>
      </c>
      <c r="W347" s="97"/>
      <c r="X347" s="79"/>
      <c r="Y347" s="97"/>
      <c r="Z347" s="99"/>
      <c r="AA347" s="79"/>
      <c r="AB347" s="79"/>
      <c r="AC347" s="79"/>
      <c r="AD347" s="75"/>
      <c r="AE347" s="79"/>
      <c r="AF347" s="79"/>
      <c r="AG347" s="89"/>
      <c r="AH347" s="79"/>
      <c r="AI347" s="79"/>
      <c r="AJ347" s="79"/>
      <c r="AK347" s="94"/>
      <c r="AL347" s="75"/>
      <c r="AM347" s="75"/>
      <c r="AN347" s="101"/>
      <c r="AO347" s="102"/>
      <c r="AP347" s="76"/>
      <c r="AQ347" s="57" t="s">
        <v>1397</v>
      </c>
      <c r="AR347" s="62" t="s">
        <v>2640</v>
      </c>
      <c r="AS347" s="62" t="s">
        <v>2641</v>
      </c>
      <c r="AT347" s="52" t="s">
        <v>3555</v>
      </c>
      <c r="AU347" s="53"/>
    </row>
    <row r="348" spans="1:47" ht="28.35" customHeight="1" x14ac:dyDescent="0.25">
      <c r="A348" s="46">
        <v>346</v>
      </c>
      <c r="B348" s="51" t="s">
        <v>3556</v>
      </c>
      <c r="C348" s="48" t="s">
        <v>980</v>
      </c>
      <c r="D348" s="71" t="s">
        <v>3527</v>
      </c>
      <c r="E348" s="50" t="s">
        <v>1423</v>
      </c>
      <c r="F348" s="51" t="s">
        <v>3557</v>
      </c>
      <c r="G348" s="68" t="s">
        <v>3558</v>
      </c>
      <c r="H348" s="52" t="s">
        <v>3424</v>
      </c>
      <c r="I348" s="53" t="s">
        <v>1528</v>
      </c>
      <c r="J348" s="69">
        <v>2322135</v>
      </c>
      <c r="K348" s="69">
        <v>23221350</v>
      </c>
      <c r="L348" s="71">
        <v>44960</v>
      </c>
      <c r="M348" s="85">
        <v>45262</v>
      </c>
      <c r="N348" s="68">
        <v>304</v>
      </c>
      <c r="O348" s="57" t="s">
        <v>1529</v>
      </c>
      <c r="P348" s="68">
        <v>8</v>
      </c>
      <c r="Q348" s="58">
        <f t="shared" si="10"/>
        <v>44931</v>
      </c>
      <c r="R348" s="59">
        <f t="shared" si="11"/>
        <v>550087980</v>
      </c>
      <c r="S348" s="68" t="s">
        <v>3559</v>
      </c>
      <c r="T348" s="69">
        <v>23221350</v>
      </c>
      <c r="U348" s="57" t="s">
        <v>1673</v>
      </c>
      <c r="V348" s="116" t="s">
        <v>1512</v>
      </c>
      <c r="W348" s="97"/>
      <c r="X348" s="79"/>
      <c r="Y348" s="97"/>
      <c r="Z348" s="99"/>
      <c r="AA348" s="79"/>
      <c r="AB348" s="79"/>
      <c r="AC348" s="79"/>
      <c r="AD348" s="75"/>
      <c r="AE348" s="79"/>
      <c r="AF348" s="79"/>
      <c r="AG348" s="89"/>
      <c r="AH348" s="79"/>
      <c r="AI348" s="79"/>
      <c r="AJ348" s="79"/>
      <c r="AK348" s="94"/>
      <c r="AL348" s="75"/>
      <c r="AM348" s="75"/>
      <c r="AN348" s="101"/>
      <c r="AO348" s="102"/>
      <c r="AP348" s="76"/>
      <c r="AQ348" s="57" t="s">
        <v>1397</v>
      </c>
      <c r="AR348" s="62" t="s">
        <v>2661</v>
      </c>
      <c r="AS348" s="62" t="s">
        <v>3426</v>
      </c>
      <c r="AT348" s="52" t="s">
        <v>3560</v>
      </c>
      <c r="AU348" s="53"/>
    </row>
    <row r="349" spans="1:47" ht="28.35" customHeight="1" x14ac:dyDescent="0.25">
      <c r="A349" s="46">
        <v>347</v>
      </c>
      <c r="B349" s="51" t="s">
        <v>3561</v>
      </c>
      <c r="C349" s="48" t="s">
        <v>980</v>
      </c>
      <c r="D349" s="71" t="s">
        <v>3527</v>
      </c>
      <c r="E349" s="50" t="s">
        <v>1423</v>
      </c>
      <c r="F349" s="51" t="s">
        <v>3562</v>
      </c>
      <c r="G349" s="68" t="s">
        <v>3563</v>
      </c>
      <c r="H349" s="52" t="s">
        <v>3424</v>
      </c>
      <c r="I349" s="53" t="s">
        <v>1528</v>
      </c>
      <c r="J349" s="69">
        <v>2322135</v>
      </c>
      <c r="K349" s="69">
        <v>23221350</v>
      </c>
      <c r="L349" s="71">
        <v>44960</v>
      </c>
      <c r="M349" s="85">
        <v>45262</v>
      </c>
      <c r="N349" s="68">
        <v>304</v>
      </c>
      <c r="O349" s="57" t="s">
        <v>1529</v>
      </c>
      <c r="P349" s="68">
        <v>8</v>
      </c>
      <c r="Q349" s="58">
        <f t="shared" si="10"/>
        <v>44931</v>
      </c>
      <c r="R349" s="59">
        <f t="shared" si="11"/>
        <v>550087980</v>
      </c>
      <c r="S349" s="68" t="s">
        <v>3564</v>
      </c>
      <c r="T349" s="69">
        <v>23221350</v>
      </c>
      <c r="U349" s="57" t="s">
        <v>1673</v>
      </c>
      <c r="V349" s="116" t="s">
        <v>1512</v>
      </c>
      <c r="W349" s="97"/>
      <c r="X349" s="79"/>
      <c r="Y349" s="97"/>
      <c r="Z349" s="99"/>
      <c r="AA349" s="79"/>
      <c r="AB349" s="79"/>
      <c r="AC349" s="79"/>
      <c r="AD349" s="75"/>
      <c r="AE349" s="79"/>
      <c r="AF349" s="79"/>
      <c r="AG349" s="89"/>
      <c r="AH349" s="79"/>
      <c r="AI349" s="79"/>
      <c r="AJ349" s="79"/>
      <c r="AK349" s="94"/>
      <c r="AL349" s="75"/>
      <c r="AM349" s="75"/>
      <c r="AN349" s="101"/>
      <c r="AO349" s="102"/>
      <c r="AP349" s="76"/>
      <c r="AQ349" s="57" t="s">
        <v>1397</v>
      </c>
      <c r="AR349" s="62" t="s">
        <v>2661</v>
      </c>
      <c r="AS349" s="62" t="s">
        <v>3426</v>
      </c>
      <c r="AT349" s="52" t="s">
        <v>3565</v>
      </c>
      <c r="AU349" s="53"/>
    </row>
    <row r="350" spans="1:47" ht="28.35" customHeight="1" x14ac:dyDescent="0.25">
      <c r="A350" s="46">
        <v>348</v>
      </c>
      <c r="B350" s="66" t="s">
        <v>3566</v>
      </c>
      <c r="C350" s="48" t="s">
        <v>980</v>
      </c>
      <c r="D350" s="71" t="s">
        <v>3527</v>
      </c>
      <c r="E350" s="50" t="s">
        <v>1423</v>
      </c>
      <c r="F350" s="51" t="s">
        <v>3567</v>
      </c>
      <c r="G350" s="118" t="s">
        <v>3568</v>
      </c>
      <c r="H350" s="52" t="s">
        <v>3424</v>
      </c>
      <c r="I350" s="53" t="s">
        <v>1528</v>
      </c>
      <c r="J350" s="69">
        <v>2322135</v>
      </c>
      <c r="K350" s="69">
        <v>23221350</v>
      </c>
      <c r="L350" s="71">
        <v>44960</v>
      </c>
      <c r="M350" s="85">
        <v>45262</v>
      </c>
      <c r="N350" s="68">
        <v>304</v>
      </c>
      <c r="O350" s="57" t="s">
        <v>1529</v>
      </c>
      <c r="P350" s="68">
        <v>8</v>
      </c>
      <c r="Q350" s="58">
        <f t="shared" si="10"/>
        <v>44931</v>
      </c>
      <c r="R350" s="59">
        <f t="shared" si="11"/>
        <v>550087980</v>
      </c>
      <c r="S350" s="68" t="s">
        <v>3569</v>
      </c>
      <c r="T350" s="69">
        <v>23221350</v>
      </c>
      <c r="U350" s="57" t="s">
        <v>1673</v>
      </c>
      <c r="V350" s="116" t="s">
        <v>1512</v>
      </c>
      <c r="W350" s="79"/>
      <c r="X350" s="79"/>
      <c r="Y350" s="79"/>
      <c r="Z350" s="79"/>
      <c r="AA350" s="79"/>
      <c r="AB350" s="79"/>
      <c r="AC350" s="79"/>
      <c r="AD350" s="60"/>
      <c r="AE350" s="79"/>
      <c r="AF350" s="79"/>
      <c r="AG350" s="89"/>
      <c r="AH350" s="79"/>
      <c r="AI350" s="79"/>
      <c r="AJ350" s="79"/>
      <c r="AK350" s="94"/>
      <c r="AL350" s="75"/>
      <c r="AM350" s="75"/>
      <c r="AN350" s="101"/>
      <c r="AO350" s="102"/>
      <c r="AP350" s="76"/>
      <c r="AQ350" s="57" t="s">
        <v>1397</v>
      </c>
      <c r="AR350" s="62" t="s">
        <v>2661</v>
      </c>
      <c r="AS350" s="62" t="s">
        <v>3426</v>
      </c>
      <c r="AT350" s="52" t="s">
        <v>3570</v>
      </c>
      <c r="AU350" s="53"/>
    </row>
    <row r="351" spans="1:47" ht="28.35" customHeight="1" x14ac:dyDescent="0.25">
      <c r="A351" s="46">
        <v>349</v>
      </c>
      <c r="B351" s="66" t="s">
        <v>3571</v>
      </c>
      <c r="C351" s="48" t="s">
        <v>980</v>
      </c>
      <c r="D351" s="71" t="s">
        <v>3527</v>
      </c>
      <c r="E351" s="50" t="s">
        <v>1423</v>
      </c>
      <c r="F351" s="51" t="s">
        <v>914</v>
      </c>
      <c r="G351" s="117" t="s">
        <v>913</v>
      </c>
      <c r="H351" s="52" t="s">
        <v>2899</v>
      </c>
      <c r="I351" s="53" t="s">
        <v>1495</v>
      </c>
      <c r="J351" s="69">
        <v>1891080</v>
      </c>
      <c r="K351" s="69">
        <v>18910800</v>
      </c>
      <c r="L351" s="71">
        <v>44960</v>
      </c>
      <c r="M351" s="85">
        <v>45262</v>
      </c>
      <c r="N351" s="68">
        <v>304</v>
      </c>
      <c r="O351" s="57" t="s">
        <v>1496</v>
      </c>
      <c r="P351" s="68">
        <v>14</v>
      </c>
      <c r="Q351" s="58">
        <f t="shared" si="10"/>
        <v>44931</v>
      </c>
      <c r="R351" s="59">
        <f t="shared" si="11"/>
        <v>630727269</v>
      </c>
      <c r="S351" s="68" t="s">
        <v>3572</v>
      </c>
      <c r="T351" s="69">
        <v>18910800</v>
      </c>
      <c r="U351" s="57" t="s">
        <v>28</v>
      </c>
      <c r="V351" s="116" t="s">
        <v>1055</v>
      </c>
      <c r="W351" s="97"/>
      <c r="X351" s="79"/>
      <c r="Y351" s="97"/>
      <c r="Z351" s="99"/>
      <c r="AA351" s="79"/>
      <c r="AB351" s="79"/>
      <c r="AC351" s="79"/>
      <c r="AD351" s="75"/>
      <c r="AE351" s="79"/>
      <c r="AF351" s="79"/>
      <c r="AG351" s="89"/>
      <c r="AH351" s="79"/>
      <c r="AI351" s="79"/>
      <c r="AJ351" s="79"/>
      <c r="AK351" s="94"/>
      <c r="AL351" s="75"/>
      <c r="AM351" s="75"/>
      <c r="AN351" s="101"/>
      <c r="AO351" s="102"/>
      <c r="AP351" s="76"/>
      <c r="AQ351" s="57" t="s">
        <v>1397</v>
      </c>
      <c r="AR351" s="62" t="s">
        <v>2632</v>
      </c>
      <c r="AS351" s="62" t="s">
        <v>2901</v>
      </c>
      <c r="AT351" s="52" t="s">
        <v>3573</v>
      </c>
      <c r="AU351" s="53"/>
    </row>
    <row r="352" spans="1:47" ht="28.35" customHeight="1" x14ac:dyDescent="0.25">
      <c r="A352" s="46">
        <v>350</v>
      </c>
      <c r="B352" s="66" t="s">
        <v>3574</v>
      </c>
      <c r="C352" s="48" t="s">
        <v>980</v>
      </c>
      <c r="D352" s="71">
        <v>44970</v>
      </c>
      <c r="E352" s="50" t="s">
        <v>1423</v>
      </c>
      <c r="F352" s="51" t="s">
        <v>3575</v>
      </c>
      <c r="G352" s="117">
        <v>73195973</v>
      </c>
      <c r="H352" s="52" t="s">
        <v>3576</v>
      </c>
      <c r="I352" s="53" t="s">
        <v>1495</v>
      </c>
      <c r="J352" s="69">
        <v>2266000</v>
      </c>
      <c r="K352" s="69">
        <v>22660000</v>
      </c>
      <c r="L352" s="71">
        <v>44970</v>
      </c>
      <c r="M352" s="85">
        <v>45272</v>
      </c>
      <c r="N352" s="68">
        <v>304</v>
      </c>
      <c r="O352" s="57" t="s">
        <v>1496</v>
      </c>
      <c r="P352" s="68">
        <v>12</v>
      </c>
      <c r="Q352" s="58">
        <f t="shared" si="10"/>
        <v>44931</v>
      </c>
      <c r="R352" s="59">
        <f t="shared" si="11"/>
        <v>1505871844</v>
      </c>
      <c r="S352" s="68">
        <v>524</v>
      </c>
      <c r="T352" s="69">
        <v>22660000</v>
      </c>
      <c r="U352" s="57" t="s">
        <v>123</v>
      </c>
      <c r="V352" s="116" t="s">
        <v>1055</v>
      </c>
      <c r="W352" s="97"/>
      <c r="X352" s="79"/>
      <c r="Y352" s="97"/>
      <c r="Z352" s="99"/>
      <c r="AA352" s="79"/>
      <c r="AB352" s="79"/>
      <c r="AC352" s="79"/>
      <c r="AD352" s="75"/>
      <c r="AE352" s="79"/>
      <c r="AF352" s="79"/>
      <c r="AG352" s="89"/>
      <c r="AH352" s="79"/>
      <c r="AI352" s="79"/>
      <c r="AJ352" s="79"/>
      <c r="AK352" s="94"/>
      <c r="AL352" s="75"/>
      <c r="AM352" s="75"/>
      <c r="AN352" s="101"/>
      <c r="AO352" s="102"/>
      <c r="AP352" s="76"/>
      <c r="AQ352" s="57" t="s">
        <v>1397</v>
      </c>
      <c r="AR352" s="62" t="s">
        <v>3577</v>
      </c>
      <c r="AS352" s="62" t="s">
        <v>3578</v>
      </c>
      <c r="AT352" s="52" t="s">
        <v>3579</v>
      </c>
      <c r="AU352" s="53"/>
    </row>
    <row r="353" spans="1:47" ht="28.35" customHeight="1" x14ac:dyDescent="0.25">
      <c r="A353" s="46">
        <v>351</v>
      </c>
      <c r="B353" s="66" t="s">
        <v>3580</v>
      </c>
      <c r="C353" s="48" t="s">
        <v>980</v>
      </c>
      <c r="D353" s="71" t="s">
        <v>3527</v>
      </c>
      <c r="E353" s="50" t="s">
        <v>1423</v>
      </c>
      <c r="F353" s="51" t="s">
        <v>3581</v>
      </c>
      <c r="G353" s="117" t="s">
        <v>3582</v>
      </c>
      <c r="H353" s="52" t="s">
        <v>2849</v>
      </c>
      <c r="I353" s="53" t="s">
        <v>1495</v>
      </c>
      <c r="J353" s="69">
        <v>2200000</v>
      </c>
      <c r="K353" s="69">
        <v>22000000</v>
      </c>
      <c r="L353" s="71">
        <v>44960</v>
      </c>
      <c r="M353" s="85">
        <v>45262</v>
      </c>
      <c r="N353" s="68">
        <v>304</v>
      </c>
      <c r="O353" s="57" t="s">
        <v>1496</v>
      </c>
      <c r="P353" s="68">
        <v>14</v>
      </c>
      <c r="Q353" s="58">
        <f t="shared" si="10"/>
        <v>44931</v>
      </c>
      <c r="R353" s="59">
        <f t="shared" si="11"/>
        <v>630727269</v>
      </c>
      <c r="S353" s="68" t="s">
        <v>3583</v>
      </c>
      <c r="T353" s="69">
        <v>22000000</v>
      </c>
      <c r="U353" s="57" t="s">
        <v>28</v>
      </c>
      <c r="V353" s="116" t="s">
        <v>1055</v>
      </c>
      <c r="W353" s="97"/>
      <c r="X353" s="79"/>
      <c r="Y353" s="97"/>
      <c r="Z353" s="99"/>
      <c r="AA353" s="79"/>
      <c r="AB353" s="79"/>
      <c r="AC353" s="79"/>
      <c r="AD353" s="75"/>
      <c r="AE353" s="79"/>
      <c r="AF353" s="79"/>
      <c r="AG353" s="89"/>
      <c r="AH353" s="79"/>
      <c r="AI353" s="79"/>
      <c r="AJ353" s="79"/>
      <c r="AK353" s="94"/>
      <c r="AL353" s="75"/>
      <c r="AM353" s="75"/>
      <c r="AN353" s="101"/>
      <c r="AO353" s="102"/>
      <c r="AP353" s="76"/>
      <c r="AQ353" s="57" t="s">
        <v>1397</v>
      </c>
      <c r="AR353" s="62" t="s">
        <v>3185</v>
      </c>
      <c r="AS353" s="62" t="s">
        <v>3186</v>
      </c>
      <c r="AT353" s="52" t="s">
        <v>3584</v>
      </c>
      <c r="AU353" s="53"/>
    </row>
    <row r="354" spans="1:47" ht="28.35" customHeight="1" x14ac:dyDescent="0.25">
      <c r="A354" s="46">
        <v>352</v>
      </c>
      <c r="B354" s="51" t="s">
        <v>3585</v>
      </c>
      <c r="C354" s="48" t="s">
        <v>980</v>
      </c>
      <c r="D354" s="71" t="s">
        <v>3527</v>
      </c>
      <c r="E354" s="50" t="s">
        <v>1423</v>
      </c>
      <c r="F354" s="51" t="s">
        <v>3586</v>
      </c>
      <c r="G354" s="68" t="s">
        <v>3587</v>
      </c>
      <c r="H354" s="52" t="s">
        <v>3576</v>
      </c>
      <c r="I354" s="53" t="s">
        <v>1495</v>
      </c>
      <c r="J354" s="69">
        <v>2266000</v>
      </c>
      <c r="K354" s="69">
        <v>3096867</v>
      </c>
      <c r="L354" s="71">
        <v>44960</v>
      </c>
      <c r="M354" s="85">
        <v>45262</v>
      </c>
      <c r="N354" s="68">
        <v>304</v>
      </c>
      <c r="O354" s="57" t="s">
        <v>1496</v>
      </c>
      <c r="P354" s="68">
        <v>12</v>
      </c>
      <c r="Q354" s="58">
        <f t="shared" si="10"/>
        <v>44931</v>
      </c>
      <c r="R354" s="59">
        <f t="shared" si="11"/>
        <v>1505871844</v>
      </c>
      <c r="S354" s="68" t="s">
        <v>3588</v>
      </c>
      <c r="T354" s="69">
        <v>22660000</v>
      </c>
      <c r="U354" s="57" t="s">
        <v>123</v>
      </c>
      <c r="V354" s="116" t="s">
        <v>1055</v>
      </c>
      <c r="W354" s="97"/>
      <c r="X354" s="79"/>
      <c r="Y354" s="97"/>
      <c r="Z354" s="99"/>
      <c r="AA354" s="79"/>
      <c r="AB354" s="79"/>
      <c r="AC354" s="79"/>
      <c r="AD354" s="75"/>
      <c r="AE354" s="79"/>
      <c r="AF354" s="79"/>
      <c r="AG354" s="89"/>
      <c r="AH354" s="79"/>
      <c r="AI354" s="79"/>
      <c r="AJ354" s="79"/>
      <c r="AK354" s="94"/>
      <c r="AL354" s="75"/>
      <c r="AM354" s="75"/>
      <c r="AN354" s="101"/>
      <c r="AO354" s="102"/>
      <c r="AP354" s="76"/>
      <c r="AQ354" s="57" t="s">
        <v>1397</v>
      </c>
      <c r="AR354" s="62" t="s">
        <v>2640</v>
      </c>
      <c r="AS354" s="62" t="s">
        <v>3589</v>
      </c>
      <c r="AT354" s="52" t="s">
        <v>3590</v>
      </c>
      <c r="AU354" s="53"/>
    </row>
    <row r="355" spans="1:47" ht="28.35" customHeight="1" x14ac:dyDescent="0.25">
      <c r="A355" s="46">
        <v>353</v>
      </c>
      <c r="B355" s="51" t="s">
        <v>3591</v>
      </c>
      <c r="C355" s="48" t="s">
        <v>980</v>
      </c>
      <c r="D355" s="71" t="s">
        <v>3527</v>
      </c>
      <c r="E355" s="50" t="s">
        <v>1423</v>
      </c>
      <c r="F355" s="51" t="s">
        <v>859</v>
      </c>
      <c r="G355" s="119" t="s">
        <v>858</v>
      </c>
      <c r="H355" s="52" t="s">
        <v>2849</v>
      </c>
      <c r="I355" s="53" t="s">
        <v>1495</v>
      </c>
      <c r="J355" s="69">
        <v>2200000</v>
      </c>
      <c r="K355" s="69">
        <v>22000000</v>
      </c>
      <c r="L355" s="71">
        <v>44960</v>
      </c>
      <c r="M355" s="85">
        <v>45262</v>
      </c>
      <c r="N355" s="68">
        <v>304</v>
      </c>
      <c r="O355" s="57" t="s">
        <v>1496</v>
      </c>
      <c r="P355" s="68">
        <v>14</v>
      </c>
      <c r="Q355" s="58">
        <f t="shared" si="10"/>
        <v>44931</v>
      </c>
      <c r="R355" s="59">
        <f t="shared" si="11"/>
        <v>630727269</v>
      </c>
      <c r="S355" s="68" t="s">
        <v>3592</v>
      </c>
      <c r="T355" s="69">
        <v>22000000</v>
      </c>
      <c r="U355" s="57" t="s">
        <v>28</v>
      </c>
      <c r="V355" s="116" t="s">
        <v>1055</v>
      </c>
      <c r="W355" s="79"/>
      <c r="X355" s="79"/>
      <c r="Y355" s="79"/>
      <c r="Z355" s="79"/>
      <c r="AA355" s="79"/>
      <c r="AB355" s="79"/>
      <c r="AC355" s="79"/>
      <c r="AD355" s="60"/>
      <c r="AE355" s="79"/>
      <c r="AF355" s="79"/>
      <c r="AG355" s="89"/>
      <c r="AH355" s="79"/>
      <c r="AI355" s="79"/>
      <c r="AJ355" s="79"/>
      <c r="AK355" s="94"/>
      <c r="AL355" s="75"/>
      <c r="AM355" s="75"/>
      <c r="AN355" s="101"/>
      <c r="AO355" s="102"/>
      <c r="AP355" s="76"/>
      <c r="AQ355" s="57" t="s">
        <v>1397</v>
      </c>
      <c r="AR355" s="62" t="s">
        <v>3185</v>
      </c>
      <c r="AS355" s="62" t="s">
        <v>3186</v>
      </c>
      <c r="AT355" s="52" t="s">
        <v>3593</v>
      </c>
      <c r="AU355" s="53"/>
    </row>
    <row r="356" spans="1:47" ht="28.35" customHeight="1" x14ac:dyDescent="0.25">
      <c r="A356" s="46">
        <v>354</v>
      </c>
      <c r="B356" s="66" t="s">
        <v>3594</v>
      </c>
      <c r="C356" s="48" t="s">
        <v>980</v>
      </c>
      <c r="D356" s="71" t="s">
        <v>3262</v>
      </c>
      <c r="E356" s="50" t="s">
        <v>1423</v>
      </c>
      <c r="F356" s="51" t="s">
        <v>376</v>
      </c>
      <c r="G356" s="117" t="s">
        <v>375</v>
      </c>
      <c r="H356" s="52" t="s">
        <v>3595</v>
      </c>
      <c r="I356" s="53" t="s">
        <v>1528</v>
      </c>
      <c r="J356" s="69">
        <v>2322135</v>
      </c>
      <c r="K356" s="69">
        <v>23221350</v>
      </c>
      <c r="L356" s="71">
        <v>44963</v>
      </c>
      <c r="M356" s="85">
        <v>45265</v>
      </c>
      <c r="N356" s="68">
        <v>304</v>
      </c>
      <c r="O356" s="57" t="s">
        <v>1529</v>
      </c>
      <c r="P356" s="68">
        <v>7</v>
      </c>
      <c r="Q356" s="58">
        <f t="shared" si="10"/>
        <v>44931</v>
      </c>
      <c r="R356" s="59">
        <f t="shared" si="11"/>
        <v>1159135180</v>
      </c>
      <c r="S356" s="68" t="s">
        <v>3596</v>
      </c>
      <c r="T356" s="69">
        <v>23221350</v>
      </c>
      <c r="U356" s="57" t="s">
        <v>1673</v>
      </c>
      <c r="V356" s="116" t="s">
        <v>1055</v>
      </c>
      <c r="W356" s="97"/>
      <c r="X356" s="79"/>
      <c r="Y356" s="97"/>
      <c r="Z356" s="99"/>
      <c r="AA356" s="79"/>
      <c r="AB356" s="79"/>
      <c r="AC356" s="79"/>
      <c r="AD356" s="75"/>
      <c r="AE356" s="79"/>
      <c r="AF356" s="79"/>
      <c r="AG356" s="89"/>
      <c r="AH356" s="79"/>
      <c r="AI356" s="79"/>
      <c r="AJ356" s="79"/>
      <c r="AK356" s="94"/>
      <c r="AL356" s="75"/>
      <c r="AM356" s="75"/>
      <c r="AN356" s="101"/>
      <c r="AO356" s="102"/>
      <c r="AP356" s="76"/>
      <c r="AQ356" s="57" t="s">
        <v>1397</v>
      </c>
      <c r="AR356" s="62" t="s">
        <v>2661</v>
      </c>
      <c r="AS356" s="62" t="s">
        <v>3597</v>
      </c>
      <c r="AT356" s="52" t="s">
        <v>3598</v>
      </c>
      <c r="AU356" s="53"/>
    </row>
    <row r="357" spans="1:47" ht="28.35" customHeight="1" x14ac:dyDescent="0.25">
      <c r="A357" s="46">
        <v>355</v>
      </c>
      <c r="B357" s="66" t="s">
        <v>3599</v>
      </c>
      <c r="C357" s="48" t="s">
        <v>980</v>
      </c>
      <c r="D357" s="71" t="s">
        <v>3527</v>
      </c>
      <c r="E357" s="50" t="s">
        <v>1423</v>
      </c>
      <c r="F357" s="51" t="s">
        <v>3600</v>
      </c>
      <c r="G357" s="119" t="s">
        <v>3601</v>
      </c>
      <c r="H357" s="52" t="s">
        <v>3576</v>
      </c>
      <c r="I357" s="53" t="s">
        <v>1495</v>
      </c>
      <c r="J357" s="69">
        <v>2266000</v>
      </c>
      <c r="K357" s="69">
        <v>22660000</v>
      </c>
      <c r="L357" s="71">
        <v>44960</v>
      </c>
      <c r="M357" s="85">
        <v>45262</v>
      </c>
      <c r="N357" s="68">
        <v>304</v>
      </c>
      <c r="O357" s="57" t="s">
        <v>1496</v>
      </c>
      <c r="P357" s="68">
        <v>12</v>
      </c>
      <c r="Q357" s="58">
        <f t="shared" si="10"/>
        <v>44931</v>
      </c>
      <c r="R357" s="59">
        <f t="shared" si="11"/>
        <v>1505871844</v>
      </c>
      <c r="S357" s="68" t="s">
        <v>3602</v>
      </c>
      <c r="T357" s="69">
        <v>22660000</v>
      </c>
      <c r="U357" s="57" t="s">
        <v>123</v>
      </c>
      <c r="V357" s="116" t="s">
        <v>1055</v>
      </c>
      <c r="W357" s="79"/>
      <c r="X357" s="79"/>
      <c r="Y357" s="79"/>
      <c r="Z357" s="79"/>
      <c r="AA357" s="79"/>
      <c r="AB357" s="79"/>
      <c r="AC357" s="79"/>
      <c r="AD357" s="60"/>
      <c r="AE357" s="79"/>
      <c r="AF357" s="79"/>
      <c r="AG357" s="89"/>
      <c r="AH357" s="79"/>
      <c r="AI357" s="79"/>
      <c r="AJ357" s="79"/>
      <c r="AK357" s="94"/>
      <c r="AL357" s="75"/>
      <c r="AM357" s="75"/>
      <c r="AN357" s="101"/>
      <c r="AO357" s="102"/>
      <c r="AP357" s="76"/>
      <c r="AQ357" s="57" t="s">
        <v>1397</v>
      </c>
      <c r="AR357" s="62" t="s">
        <v>2640</v>
      </c>
      <c r="AS357" s="62" t="s">
        <v>3589</v>
      </c>
      <c r="AT357" s="52" t="s">
        <v>3603</v>
      </c>
      <c r="AU357" s="53"/>
    </row>
    <row r="358" spans="1:47" ht="28.35" customHeight="1" x14ac:dyDescent="0.25">
      <c r="A358" s="46">
        <v>356</v>
      </c>
      <c r="B358" s="51" t="s">
        <v>3604</v>
      </c>
      <c r="C358" s="48" t="s">
        <v>980</v>
      </c>
      <c r="D358" s="68" t="s">
        <v>3527</v>
      </c>
      <c r="E358" s="50" t="s">
        <v>1423</v>
      </c>
      <c r="F358" s="51" t="s">
        <v>3605</v>
      </c>
      <c r="G358" s="120" t="s">
        <v>3606</v>
      </c>
      <c r="H358" s="52" t="s">
        <v>2899</v>
      </c>
      <c r="I358" s="53" t="s">
        <v>1495</v>
      </c>
      <c r="J358" s="69">
        <v>1891080</v>
      </c>
      <c r="K358" s="69">
        <v>18910800</v>
      </c>
      <c r="L358" s="71">
        <v>44960</v>
      </c>
      <c r="M358" s="85">
        <v>45262</v>
      </c>
      <c r="N358" s="68">
        <v>304</v>
      </c>
      <c r="O358" s="57" t="s">
        <v>1496</v>
      </c>
      <c r="P358" s="68">
        <v>14</v>
      </c>
      <c r="Q358" s="58">
        <f t="shared" si="10"/>
        <v>44931</v>
      </c>
      <c r="R358" s="59">
        <f t="shared" si="11"/>
        <v>630727269</v>
      </c>
      <c r="S358" s="68" t="s">
        <v>3607</v>
      </c>
      <c r="T358" s="69">
        <v>18910800</v>
      </c>
      <c r="U358" s="57" t="s">
        <v>28</v>
      </c>
      <c r="V358" s="116" t="s">
        <v>1055</v>
      </c>
      <c r="W358" s="97"/>
      <c r="X358" s="79"/>
      <c r="Y358" s="97"/>
      <c r="Z358" s="99"/>
      <c r="AA358" s="79"/>
      <c r="AB358" s="79"/>
      <c r="AC358" s="79"/>
      <c r="AD358" s="75"/>
      <c r="AE358" s="79"/>
      <c r="AF358" s="79"/>
      <c r="AG358" s="89"/>
      <c r="AH358" s="79"/>
      <c r="AI358" s="79"/>
      <c r="AJ358" s="79"/>
      <c r="AK358" s="94"/>
      <c r="AL358" s="75"/>
      <c r="AM358" s="75"/>
      <c r="AN358" s="101"/>
      <c r="AO358" s="102"/>
      <c r="AP358" s="76"/>
      <c r="AQ358" s="57" t="s">
        <v>1397</v>
      </c>
      <c r="AR358" s="62" t="s">
        <v>2632</v>
      </c>
      <c r="AS358" s="62" t="s">
        <v>2901</v>
      </c>
      <c r="AT358" s="52" t="s">
        <v>3608</v>
      </c>
      <c r="AU358" s="53"/>
    </row>
    <row r="359" spans="1:47" ht="28.35" customHeight="1" x14ac:dyDescent="0.25">
      <c r="A359" s="46">
        <v>357</v>
      </c>
      <c r="B359" s="66" t="s">
        <v>3609</v>
      </c>
      <c r="C359" s="48" t="s">
        <v>980</v>
      </c>
      <c r="D359" s="68" t="s">
        <v>3527</v>
      </c>
      <c r="E359" s="50" t="s">
        <v>1423</v>
      </c>
      <c r="F359" s="51" t="s">
        <v>3610</v>
      </c>
      <c r="G359" s="119" t="s">
        <v>3611</v>
      </c>
      <c r="H359" s="52" t="s">
        <v>1903</v>
      </c>
      <c r="I359" s="53" t="s">
        <v>1495</v>
      </c>
      <c r="J359" s="69">
        <v>2987000</v>
      </c>
      <c r="K359" s="69">
        <v>29870000</v>
      </c>
      <c r="L359" s="71">
        <v>44960</v>
      </c>
      <c r="M359" s="85">
        <v>45262</v>
      </c>
      <c r="N359" s="68">
        <v>304</v>
      </c>
      <c r="O359" s="57" t="s">
        <v>1496</v>
      </c>
      <c r="P359" s="68">
        <v>14</v>
      </c>
      <c r="Q359" s="58">
        <f t="shared" si="10"/>
        <v>44931</v>
      </c>
      <c r="R359" s="59">
        <f t="shared" si="11"/>
        <v>630727269</v>
      </c>
      <c r="S359" s="68" t="s">
        <v>3612</v>
      </c>
      <c r="T359" s="69">
        <v>29870000</v>
      </c>
      <c r="U359" s="57" t="s">
        <v>28</v>
      </c>
      <c r="V359" s="116" t="s">
        <v>1055</v>
      </c>
      <c r="W359" s="97"/>
      <c r="X359" s="79"/>
      <c r="Y359" s="97"/>
      <c r="Z359" s="99"/>
      <c r="AA359" s="79"/>
      <c r="AB359" s="79"/>
      <c r="AC359" s="79"/>
      <c r="AD359" s="75"/>
      <c r="AE359" s="79"/>
      <c r="AF359" s="79"/>
      <c r="AG359" s="89"/>
      <c r="AH359" s="79"/>
      <c r="AI359" s="79"/>
      <c r="AJ359" s="79"/>
      <c r="AK359" s="94"/>
      <c r="AL359" s="75"/>
      <c r="AM359" s="75"/>
      <c r="AN359" s="101"/>
      <c r="AO359" s="102"/>
      <c r="AP359" s="76"/>
      <c r="AQ359" s="57" t="s">
        <v>1397</v>
      </c>
      <c r="AR359" s="62" t="s">
        <v>2728</v>
      </c>
      <c r="AS359" s="62" t="s">
        <v>3613</v>
      </c>
      <c r="AT359" s="52" t="s">
        <v>3614</v>
      </c>
      <c r="AU359" s="53"/>
    </row>
    <row r="360" spans="1:47" ht="28.35" customHeight="1" x14ac:dyDescent="0.25">
      <c r="A360" s="46">
        <v>358</v>
      </c>
      <c r="B360" s="51" t="s">
        <v>3615</v>
      </c>
      <c r="C360" s="48" t="s">
        <v>980</v>
      </c>
      <c r="D360" s="71" t="s">
        <v>3527</v>
      </c>
      <c r="E360" s="50" t="s">
        <v>1423</v>
      </c>
      <c r="F360" s="51" t="s">
        <v>484</v>
      </c>
      <c r="G360" s="120" t="s">
        <v>3616</v>
      </c>
      <c r="H360" s="52" t="s">
        <v>3617</v>
      </c>
      <c r="I360" s="53" t="s">
        <v>1495</v>
      </c>
      <c r="J360" s="69">
        <v>2249544.7000000002</v>
      </c>
      <c r="K360" s="69">
        <v>22495447</v>
      </c>
      <c r="L360" s="71">
        <v>44960</v>
      </c>
      <c r="M360" s="85">
        <v>45262</v>
      </c>
      <c r="N360" s="68">
        <v>304</v>
      </c>
      <c r="O360" s="57" t="s">
        <v>1496</v>
      </c>
      <c r="P360" s="68">
        <v>14</v>
      </c>
      <c r="Q360" s="58">
        <f t="shared" si="10"/>
        <v>44931</v>
      </c>
      <c r="R360" s="59">
        <f t="shared" si="11"/>
        <v>630727269</v>
      </c>
      <c r="S360" s="68" t="s">
        <v>3618</v>
      </c>
      <c r="T360" s="69">
        <v>22495447</v>
      </c>
      <c r="U360" s="57" t="s">
        <v>28</v>
      </c>
      <c r="V360" s="116" t="s">
        <v>1055</v>
      </c>
      <c r="W360" s="97"/>
      <c r="X360" s="79"/>
      <c r="Y360" s="97"/>
      <c r="Z360" s="99"/>
      <c r="AA360" s="79"/>
      <c r="AB360" s="79"/>
      <c r="AC360" s="79"/>
      <c r="AD360" s="75"/>
      <c r="AE360" s="79"/>
      <c r="AF360" s="79"/>
      <c r="AG360" s="89"/>
      <c r="AH360" s="79"/>
      <c r="AI360" s="79"/>
      <c r="AJ360" s="79"/>
      <c r="AK360" s="94"/>
      <c r="AL360" s="75"/>
      <c r="AM360" s="75"/>
      <c r="AN360" s="101"/>
      <c r="AO360" s="102"/>
      <c r="AP360" s="76"/>
      <c r="AQ360" s="57" t="s">
        <v>1397</v>
      </c>
      <c r="AR360" s="62" t="s">
        <v>3619</v>
      </c>
      <c r="AS360" s="62" t="s">
        <v>3620</v>
      </c>
      <c r="AT360" s="52" t="s">
        <v>3621</v>
      </c>
      <c r="AU360" s="53"/>
    </row>
    <row r="361" spans="1:47" ht="28.35" customHeight="1" x14ac:dyDescent="0.25">
      <c r="A361" s="46">
        <v>359</v>
      </c>
      <c r="B361" s="51" t="s">
        <v>3622</v>
      </c>
      <c r="C361" s="48" t="s">
        <v>980</v>
      </c>
      <c r="D361" s="71" t="s">
        <v>3527</v>
      </c>
      <c r="E361" s="50" t="s">
        <v>1423</v>
      </c>
      <c r="F361" s="51" t="s">
        <v>3623</v>
      </c>
      <c r="G361" s="68" t="s">
        <v>3624</v>
      </c>
      <c r="H361" s="52" t="s">
        <v>2899</v>
      </c>
      <c r="I361" s="53" t="s">
        <v>1495</v>
      </c>
      <c r="J361" s="69">
        <v>1891080</v>
      </c>
      <c r="K361" s="69">
        <v>18910800</v>
      </c>
      <c r="L361" s="71">
        <v>44960</v>
      </c>
      <c r="M361" s="85">
        <v>45262</v>
      </c>
      <c r="N361" s="68">
        <v>304</v>
      </c>
      <c r="O361" s="57" t="s">
        <v>1496</v>
      </c>
      <c r="P361" s="68">
        <v>14</v>
      </c>
      <c r="Q361" s="58">
        <f t="shared" si="10"/>
        <v>44931</v>
      </c>
      <c r="R361" s="59">
        <f t="shared" si="11"/>
        <v>630727269</v>
      </c>
      <c r="S361" s="68" t="s">
        <v>3625</v>
      </c>
      <c r="T361" s="69">
        <v>18910800</v>
      </c>
      <c r="U361" s="57" t="s">
        <v>28</v>
      </c>
      <c r="V361" s="116" t="s">
        <v>1055</v>
      </c>
      <c r="W361" s="97"/>
      <c r="X361" s="79"/>
      <c r="Y361" s="97"/>
      <c r="Z361" s="99"/>
      <c r="AA361" s="79"/>
      <c r="AB361" s="79"/>
      <c r="AC361" s="79"/>
      <c r="AD361" s="75"/>
      <c r="AE361" s="79"/>
      <c r="AF361" s="79"/>
      <c r="AG361" s="89"/>
      <c r="AH361" s="79"/>
      <c r="AI361" s="79"/>
      <c r="AJ361" s="79"/>
      <c r="AK361" s="94"/>
      <c r="AL361" s="75"/>
      <c r="AM361" s="75"/>
      <c r="AN361" s="101"/>
      <c r="AO361" s="102"/>
      <c r="AP361" s="76"/>
      <c r="AQ361" s="57" t="s">
        <v>1397</v>
      </c>
      <c r="AR361" s="62" t="s">
        <v>2632</v>
      </c>
      <c r="AS361" s="62" t="s">
        <v>2901</v>
      </c>
      <c r="AT361" s="52" t="s">
        <v>3626</v>
      </c>
      <c r="AU361" s="53"/>
    </row>
    <row r="362" spans="1:47" ht="28.35" customHeight="1" x14ac:dyDescent="0.25">
      <c r="A362" s="46">
        <v>360</v>
      </c>
      <c r="B362" s="51" t="s">
        <v>3627</v>
      </c>
      <c r="C362" s="48" t="s">
        <v>980</v>
      </c>
      <c r="D362" s="71" t="s">
        <v>3262</v>
      </c>
      <c r="E362" s="50" t="s">
        <v>1423</v>
      </c>
      <c r="F362" s="51" t="s">
        <v>3628</v>
      </c>
      <c r="G362" s="68" t="s">
        <v>3629</v>
      </c>
      <c r="H362" s="52" t="s">
        <v>2830</v>
      </c>
      <c r="I362" s="53" t="s">
        <v>1495</v>
      </c>
      <c r="J362" s="69">
        <v>2101200</v>
      </c>
      <c r="K362" s="69">
        <v>21012000</v>
      </c>
      <c r="L362" s="71">
        <v>44963</v>
      </c>
      <c r="M362" s="85">
        <v>45265</v>
      </c>
      <c r="N362" s="68">
        <v>304</v>
      </c>
      <c r="O362" s="57" t="s">
        <v>1496</v>
      </c>
      <c r="P362" s="68">
        <v>15</v>
      </c>
      <c r="Q362" s="58">
        <f t="shared" si="10"/>
        <v>44931</v>
      </c>
      <c r="R362" s="59">
        <f t="shared" si="11"/>
        <v>275710400</v>
      </c>
      <c r="S362" s="68" t="s">
        <v>3630</v>
      </c>
      <c r="T362" s="69">
        <v>21012000</v>
      </c>
      <c r="U362" s="57" t="s">
        <v>28</v>
      </c>
      <c r="V362" s="116" t="s">
        <v>1512</v>
      </c>
      <c r="W362" s="97"/>
      <c r="X362" s="79"/>
      <c r="Y362" s="97"/>
      <c r="Z362" s="99"/>
      <c r="AA362" s="79"/>
      <c r="AB362" s="79"/>
      <c r="AC362" s="79"/>
      <c r="AD362" s="75"/>
      <c r="AE362" s="79"/>
      <c r="AF362" s="79"/>
      <c r="AG362" s="89"/>
      <c r="AH362" s="79"/>
      <c r="AI362" s="79"/>
      <c r="AJ362" s="79"/>
      <c r="AK362" s="94"/>
      <c r="AL362" s="75"/>
      <c r="AM362" s="75"/>
      <c r="AN362" s="101"/>
      <c r="AO362" s="102"/>
      <c r="AP362" s="76"/>
      <c r="AQ362" s="57" t="s">
        <v>1397</v>
      </c>
      <c r="AR362" s="62" t="s">
        <v>2832</v>
      </c>
      <c r="AS362" s="62" t="s">
        <v>2833</v>
      </c>
      <c r="AT362" s="52" t="s">
        <v>3631</v>
      </c>
      <c r="AU362" s="53"/>
    </row>
    <row r="363" spans="1:47" ht="28.35" customHeight="1" x14ac:dyDescent="0.25">
      <c r="A363" s="46">
        <v>361</v>
      </c>
      <c r="B363" s="51" t="s">
        <v>3632</v>
      </c>
      <c r="C363" s="48" t="s">
        <v>980</v>
      </c>
      <c r="D363" s="71" t="s">
        <v>3262</v>
      </c>
      <c r="E363" s="50" t="s">
        <v>1423</v>
      </c>
      <c r="F363" s="51" t="s">
        <v>3633</v>
      </c>
      <c r="G363" s="68" t="s">
        <v>3634</v>
      </c>
      <c r="H363" s="52" t="s">
        <v>2830</v>
      </c>
      <c r="I363" s="53" t="s">
        <v>1495</v>
      </c>
      <c r="J363" s="69">
        <v>2101200</v>
      </c>
      <c r="K363" s="69">
        <v>21012000</v>
      </c>
      <c r="L363" s="71">
        <v>44963</v>
      </c>
      <c r="M363" s="85">
        <v>45265</v>
      </c>
      <c r="N363" s="68">
        <v>304</v>
      </c>
      <c r="O363" s="57" t="s">
        <v>1496</v>
      </c>
      <c r="P363" s="68">
        <v>15</v>
      </c>
      <c r="Q363" s="58">
        <f t="shared" si="10"/>
        <v>44931</v>
      </c>
      <c r="R363" s="59">
        <f t="shared" si="11"/>
        <v>275710400</v>
      </c>
      <c r="S363" s="68" t="s">
        <v>3635</v>
      </c>
      <c r="T363" s="69">
        <v>21012000</v>
      </c>
      <c r="U363" s="57" t="s">
        <v>28</v>
      </c>
      <c r="V363" s="116" t="s">
        <v>1512</v>
      </c>
      <c r="W363" s="97"/>
      <c r="X363" s="79"/>
      <c r="Y363" s="97"/>
      <c r="Z363" s="99"/>
      <c r="AA363" s="79"/>
      <c r="AB363" s="79"/>
      <c r="AC363" s="79"/>
      <c r="AD363" s="75"/>
      <c r="AE363" s="79"/>
      <c r="AF363" s="79"/>
      <c r="AG363" s="89"/>
      <c r="AH363" s="79"/>
      <c r="AI363" s="79"/>
      <c r="AJ363" s="79"/>
      <c r="AK363" s="94"/>
      <c r="AL363" s="75"/>
      <c r="AM363" s="75"/>
      <c r="AN363" s="101"/>
      <c r="AO363" s="102"/>
      <c r="AP363" s="76"/>
      <c r="AQ363" s="57" t="s">
        <v>1397</v>
      </c>
      <c r="AR363" s="62" t="s">
        <v>2832</v>
      </c>
      <c r="AS363" s="62" t="s">
        <v>2833</v>
      </c>
      <c r="AT363" s="52" t="s">
        <v>3636</v>
      </c>
      <c r="AU363" s="53"/>
    </row>
    <row r="364" spans="1:47" ht="28.35" customHeight="1" x14ac:dyDescent="0.25">
      <c r="A364" s="46">
        <v>362</v>
      </c>
      <c r="B364" s="51" t="s">
        <v>3637</v>
      </c>
      <c r="C364" s="48" t="s">
        <v>980</v>
      </c>
      <c r="D364" s="68" t="s">
        <v>3262</v>
      </c>
      <c r="E364" s="50" t="s">
        <v>1423</v>
      </c>
      <c r="F364" s="51" t="s">
        <v>3638</v>
      </c>
      <c r="G364" s="68" t="s">
        <v>3639</v>
      </c>
      <c r="H364" s="52" t="s">
        <v>3257</v>
      </c>
      <c r="I364" s="53" t="s">
        <v>1495</v>
      </c>
      <c r="J364" s="69">
        <v>1891080</v>
      </c>
      <c r="K364" s="69">
        <v>18910800</v>
      </c>
      <c r="L364" s="82">
        <v>44963</v>
      </c>
      <c r="M364" s="85">
        <v>45265</v>
      </c>
      <c r="N364" s="68">
        <v>304</v>
      </c>
      <c r="O364" s="57" t="s">
        <v>1496</v>
      </c>
      <c r="P364" s="68">
        <v>15</v>
      </c>
      <c r="Q364" s="58">
        <f t="shared" si="10"/>
        <v>44931</v>
      </c>
      <c r="R364" s="59">
        <f t="shared" si="11"/>
        <v>275710400</v>
      </c>
      <c r="S364" s="68" t="s">
        <v>3640</v>
      </c>
      <c r="T364" s="69">
        <v>18910800</v>
      </c>
      <c r="U364" s="57" t="s">
        <v>28</v>
      </c>
      <c r="V364" s="116" t="s">
        <v>1512</v>
      </c>
      <c r="W364" s="97"/>
      <c r="X364" s="79"/>
      <c r="Y364" s="97"/>
      <c r="Z364" s="99"/>
      <c r="AA364" s="79"/>
      <c r="AB364" s="79"/>
      <c r="AC364" s="79"/>
      <c r="AD364" s="75"/>
      <c r="AE364" s="79"/>
      <c r="AF364" s="79"/>
      <c r="AG364" s="89"/>
      <c r="AH364" s="79"/>
      <c r="AI364" s="79"/>
      <c r="AJ364" s="79"/>
      <c r="AK364" s="94"/>
      <c r="AL364" s="75"/>
      <c r="AM364" s="75"/>
      <c r="AN364" s="101"/>
      <c r="AO364" s="102"/>
      <c r="AP364" s="76"/>
      <c r="AQ364" s="57" t="s">
        <v>1397</v>
      </c>
      <c r="AR364" s="62" t="s">
        <v>2632</v>
      </c>
      <c r="AS364" s="62" t="s">
        <v>3259</v>
      </c>
      <c r="AT364" s="52" t="s">
        <v>3641</v>
      </c>
      <c r="AU364" s="53"/>
    </row>
    <row r="365" spans="1:47" ht="28.35" customHeight="1" x14ac:dyDescent="0.25">
      <c r="A365" s="121">
        <v>363</v>
      </c>
      <c r="B365" s="122" t="s">
        <v>3642</v>
      </c>
      <c r="C365" s="48" t="s">
        <v>980</v>
      </c>
      <c r="D365" s="77" t="s">
        <v>3262</v>
      </c>
      <c r="E365" s="50" t="s">
        <v>1423</v>
      </c>
      <c r="F365" s="51" t="s">
        <v>3643</v>
      </c>
      <c r="G365" s="68" t="s">
        <v>3644</v>
      </c>
      <c r="H365" s="52" t="s">
        <v>3257</v>
      </c>
      <c r="I365" s="53" t="s">
        <v>1495</v>
      </c>
      <c r="J365" s="69">
        <v>1891080</v>
      </c>
      <c r="K365" s="70">
        <v>18910800</v>
      </c>
      <c r="L365" s="82">
        <v>44963</v>
      </c>
      <c r="M365" s="85">
        <v>45265</v>
      </c>
      <c r="N365" s="68">
        <v>304</v>
      </c>
      <c r="O365" s="57" t="s">
        <v>1496</v>
      </c>
      <c r="P365" s="68">
        <v>15</v>
      </c>
      <c r="Q365" s="58">
        <f t="shared" si="10"/>
        <v>44931</v>
      </c>
      <c r="R365" s="59">
        <f t="shared" si="11"/>
        <v>275710400</v>
      </c>
      <c r="S365" s="68" t="s">
        <v>3645</v>
      </c>
      <c r="T365" s="70">
        <v>18910800</v>
      </c>
      <c r="U365" s="51" t="s">
        <v>28</v>
      </c>
      <c r="V365" s="116" t="s">
        <v>1512</v>
      </c>
      <c r="W365" s="79"/>
      <c r="X365" s="79"/>
      <c r="Y365" s="79"/>
      <c r="Z365" s="79"/>
      <c r="AA365" s="79"/>
      <c r="AB365" s="79"/>
      <c r="AC365" s="79"/>
      <c r="AD365" s="60"/>
      <c r="AE365" s="79"/>
      <c r="AF365" s="79"/>
      <c r="AG365" s="79"/>
      <c r="AH365" s="79"/>
      <c r="AI365" s="79"/>
      <c r="AJ365" s="79"/>
      <c r="AK365" s="94"/>
      <c r="AL365" s="75"/>
      <c r="AM365" s="75"/>
      <c r="AN365" s="101"/>
      <c r="AO365" s="102"/>
      <c r="AP365" s="76"/>
      <c r="AQ365" s="57" t="s">
        <v>1397</v>
      </c>
      <c r="AR365" s="62" t="s">
        <v>2632</v>
      </c>
      <c r="AS365" s="62" t="s">
        <v>3259</v>
      </c>
      <c r="AT365" s="52" t="s">
        <v>3646</v>
      </c>
      <c r="AU365" s="53"/>
    </row>
    <row r="366" spans="1:47" ht="28.35" customHeight="1" x14ac:dyDescent="0.25">
      <c r="A366" s="46">
        <v>364</v>
      </c>
      <c r="B366" s="66" t="s">
        <v>3647</v>
      </c>
      <c r="C366" s="48" t="s">
        <v>980</v>
      </c>
      <c r="D366" s="68" t="s">
        <v>3262</v>
      </c>
      <c r="E366" s="50" t="s">
        <v>1423</v>
      </c>
      <c r="F366" s="51" t="s">
        <v>3648</v>
      </c>
      <c r="G366" s="68" t="s">
        <v>3649</v>
      </c>
      <c r="H366" s="52" t="s">
        <v>2899</v>
      </c>
      <c r="I366" s="53" t="s">
        <v>1495</v>
      </c>
      <c r="J366" s="69">
        <v>1891080</v>
      </c>
      <c r="K366" s="70">
        <v>18910800</v>
      </c>
      <c r="L366" s="82">
        <v>44963</v>
      </c>
      <c r="M366" s="85">
        <v>45265</v>
      </c>
      <c r="N366" s="68">
        <v>304</v>
      </c>
      <c r="O366" s="57" t="s">
        <v>1496</v>
      </c>
      <c r="P366" s="68">
        <v>15</v>
      </c>
      <c r="Q366" s="58">
        <f t="shared" si="10"/>
        <v>44931</v>
      </c>
      <c r="R366" s="59">
        <f t="shared" si="11"/>
        <v>275710400</v>
      </c>
      <c r="S366" s="68" t="s">
        <v>3650</v>
      </c>
      <c r="T366" s="70">
        <v>18910800</v>
      </c>
      <c r="U366" s="57" t="s">
        <v>28</v>
      </c>
      <c r="V366" s="116" t="s">
        <v>1512</v>
      </c>
      <c r="W366" s="97"/>
      <c r="X366" s="79"/>
      <c r="Y366" s="97"/>
      <c r="Z366" s="99"/>
      <c r="AA366" s="79"/>
      <c r="AB366" s="79"/>
      <c r="AC366" s="79"/>
      <c r="AD366" s="75"/>
      <c r="AE366" s="79"/>
      <c r="AF366" s="79"/>
      <c r="AG366" s="89"/>
      <c r="AH366" s="79"/>
      <c r="AI366" s="79"/>
      <c r="AJ366" s="79"/>
      <c r="AK366" s="94"/>
      <c r="AL366" s="75"/>
      <c r="AM366" s="75"/>
      <c r="AN366" s="101"/>
      <c r="AO366" s="102"/>
      <c r="AP366" s="76"/>
      <c r="AQ366" s="57" t="s">
        <v>1397</v>
      </c>
      <c r="AR366" s="62" t="s">
        <v>2632</v>
      </c>
      <c r="AS366" s="62" t="s">
        <v>2901</v>
      </c>
      <c r="AT366" s="52" t="s">
        <v>3651</v>
      </c>
      <c r="AU366" s="53"/>
    </row>
    <row r="367" spans="1:47" ht="28.35" customHeight="1" x14ac:dyDescent="0.25">
      <c r="A367" s="46">
        <v>365</v>
      </c>
      <c r="B367" s="66" t="s">
        <v>3652</v>
      </c>
      <c r="C367" s="48" t="s">
        <v>980</v>
      </c>
      <c r="D367" s="68" t="s">
        <v>3262</v>
      </c>
      <c r="E367" s="50" t="s">
        <v>1389</v>
      </c>
      <c r="F367" s="51" t="s">
        <v>3653</v>
      </c>
      <c r="G367" s="68" t="s">
        <v>3654</v>
      </c>
      <c r="H367" s="52" t="s">
        <v>2978</v>
      </c>
      <c r="I367" s="53" t="s">
        <v>1786</v>
      </c>
      <c r="J367" s="69">
        <v>4120000</v>
      </c>
      <c r="K367" s="70">
        <v>45320000</v>
      </c>
      <c r="L367" s="82">
        <v>44963</v>
      </c>
      <c r="M367" s="85">
        <v>45291</v>
      </c>
      <c r="N367" s="68">
        <v>334</v>
      </c>
      <c r="O367" s="51" t="s">
        <v>1443</v>
      </c>
      <c r="P367" s="68">
        <v>3</v>
      </c>
      <c r="Q367" s="58">
        <f t="shared" si="10"/>
        <v>44931</v>
      </c>
      <c r="R367" s="59">
        <f t="shared" si="11"/>
        <v>222861100</v>
      </c>
      <c r="S367" s="68" t="s">
        <v>3655</v>
      </c>
      <c r="T367" s="70">
        <v>45320000</v>
      </c>
      <c r="U367" s="57" t="s">
        <v>31</v>
      </c>
      <c r="V367" s="116" t="s">
        <v>1055</v>
      </c>
      <c r="W367" s="97"/>
      <c r="X367" s="79"/>
      <c r="Y367" s="97"/>
      <c r="Z367" s="99"/>
      <c r="AA367" s="79"/>
      <c r="AB367" s="79"/>
      <c r="AC367" s="79"/>
      <c r="AD367" s="75"/>
      <c r="AE367" s="79"/>
      <c r="AF367" s="79"/>
      <c r="AG367" s="89"/>
      <c r="AH367" s="79"/>
      <c r="AI367" s="79"/>
      <c r="AJ367" s="79"/>
      <c r="AK367" s="94"/>
      <c r="AL367" s="75"/>
      <c r="AM367" s="75"/>
      <c r="AN367" s="101"/>
      <c r="AO367" s="102"/>
      <c r="AP367" s="76"/>
      <c r="AQ367" s="57" t="s">
        <v>1397</v>
      </c>
      <c r="AR367" s="62" t="s">
        <v>3656</v>
      </c>
      <c r="AS367" s="62" t="s">
        <v>3657</v>
      </c>
      <c r="AT367" s="52" t="s">
        <v>3658</v>
      </c>
      <c r="AU367" s="53"/>
    </row>
    <row r="368" spans="1:47" ht="28.35" customHeight="1" x14ac:dyDescent="0.25">
      <c r="A368" s="46">
        <v>366</v>
      </c>
      <c r="B368" s="51" t="s">
        <v>3659</v>
      </c>
      <c r="C368" s="48" t="s">
        <v>980</v>
      </c>
      <c r="D368" s="68" t="s">
        <v>3262</v>
      </c>
      <c r="E368" s="50" t="s">
        <v>1389</v>
      </c>
      <c r="F368" s="51" t="s">
        <v>854</v>
      </c>
      <c r="G368" s="68" t="s">
        <v>853</v>
      </c>
      <c r="H368" s="52" t="s">
        <v>2978</v>
      </c>
      <c r="I368" s="53" t="s">
        <v>1786</v>
      </c>
      <c r="J368" s="69">
        <v>4120000</v>
      </c>
      <c r="K368" s="70">
        <v>45320000</v>
      </c>
      <c r="L368" s="82">
        <v>44963</v>
      </c>
      <c r="M368" s="85">
        <v>45291</v>
      </c>
      <c r="N368" s="68">
        <v>334</v>
      </c>
      <c r="O368" s="51" t="s">
        <v>1443</v>
      </c>
      <c r="P368" s="68">
        <v>3</v>
      </c>
      <c r="Q368" s="58">
        <f t="shared" si="10"/>
        <v>44931</v>
      </c>
      <c r="R368" s="59">
        <f t="shared" si="11"/>
        <v>222861100</v>
      </c>
      <c r="S368" s="68" t="s">
        <v>3660</v>
      </c>
      <c r="T368" s="70">
        <v>45320000</v>
      </c>
      <c r="U368" s="57" t="s">
        <v>31</v>
      </c>
      <c r="V368" s="116" t="s">
        <v>1055</v>
      </c>
      <c r="W368" s="97"/>
      <c r="X368" s="79"/>
      <c r="Y368" s="97"/>
      <c r="Z368" s="99"/>
      <c r="AA368" s="79"/>
      <c r="AB368" s="79"/>
      <c r="AC368" s="79"/>
      <c r="AD368" s="75"/>
      <c r="AE368" s="79"/>
      <c r="AF368" s="79"/>
      <c r="AG368" s="89"/>
      <c r="AH368" s="79"/>
      <c r="AI368" s="79"/>
      <c r="AJ368" s="79"/>
      <c r="AK368" s="94"/>
      <c r="AL368" s="75"/>
      <c r="AM368" s="75"/>
      <c r="AN368" s="101"/>
      <c r="AO368" s="102"/>
      <c r="AP368" s="76"/>
      <c r="AQ368" s="57" t="s">
        <v>1397</v>
      </c>
      <c r="AR368" s="62" t="s">
        <v>3656</v>
      </c>
      <c r="AS368" s="62" t="s">
        <v>3657</v>
      </c>
      <c r="AT368" s="52" t="s">
        <v>3661</v>
      </c>
      <c r="AU368" s="53"/>
    </row>
    <row r="369" spans="1:47" ht="28.35" customHeight="1" x14ac:dyDescent="0.25">
      <c r="A369" s="121">
        <v>367</v>
      </c>
      <c r="B369" s="57" t="s">
        <v>3662</v>
      </c>
      <c r="C369" s="48" t="s">
        <v>980</v>
      </c>
      <c r="D369" s="77" t="s">
        <v>3262</v>
      </c>
      <c r="E369" s="50" t="s">
        <v>1423</v>
      </c>
      <c r="F369" s="57" t="s">
        <v>3663</v>
      </c>
      <c r="G369" s="77" t="s">
        <v>3664</v>
      </c>
      <c r="H369" s="52" t="s">
        <v>2031</v>
      </c>
      <c r="I369" s="53" t="s">
        <v>17</v>
      </c>
      <c r="J369" s="123">
        <v>1996140</v>
      </c>
      <c r="K369" s="123">
        <v>21957540</v>
      </c>
      <c r="L369" s="124">
        <v>44963</v>
      </c>
      <c r="M369" s="85">
        <v>45291</v>
      </c>
      <c r="N369" s="77">
        <v>334</v>
      </c>
      <c r="O369" s="57" t="s">
        <v>1511</v>
      </c>
      <c r="P369" s="77">
        <v>10</v>
      </c>
      <c r="Q369" s="58">
        <f t="shared" si="10"/>
        <v>44931</v>
      </c>
      <c r="R369" s="59">
        <f t="shared" si="11"/>
        <v>1569561300</v>
      </c>
      <c r="S369" s="77" t="s">
        <v>3665</v>
      </c>
      <c r="T369" s="123">
        <v>21957540</v>
      </c>
      <c r="U369" s="57" t="s">
        <v>1014</v>
      </c>
      <c r="V369" s="74" t="s">
        <v>1055</v>
      </c>
      <c r="W369" s="97"/>
      <c r="X369" s="79"/>
      <c r="Y369" s="97"/>
      <c r="Z369" s="99"/>
      <c r="AA369" s="79"/>
      <c r="AB369" s="79"/>
      <c r="AC369" s="79"/>
      <c r="AD369" s="75"/>
      <c r="AE369" s="79"/>
      <c r="AF369" s="79"/>
      <c r="AG369" s="89"/>
      <c r="AH369" s="79"/>
      <c r="AI369" s="79"/>
      <c r="AJ369" s="79"/>
      <c r="AK369" s="94"/>
      <c r="AL369" s="75"/>
      <c r="AM369" s="75"/>
      <c r="AN369" s="101"/>
      <c r="AO369" s="102"/>
      <c r="AP369" s="76"/>
      <c r="AQ369" s="57" t="s">
        <v>1397</v>
      </c>
      <c r="AR369" s="62" t="s">
        <v>3468</v>
      </c>
      <c r="AS369" s="62" t="s">
        <v>3666</v>
      </c>
      <c r="AT369" s="52" t="s">
        <v>3667</v>
      </c>
      <c r="AU369" s="53"/>
    </row>
    <row r="370" spans="1:47" ht="28.35" customHeight="1" x14ac:dyDescent="0.25">
      <c r="A370" s="125">
        <v>368</v>
      </c>
      <c r="B370" s="75" t="s">
        <v>3668</v>
      </c>
      <c r="C370" s="48" t="s">
        <v>980</v>
      </c>
      <c r="D370" s="97" t="s">
        <v>3262</v>
      </c>
      <c r="E370" s="50" t="s">
        <v>1423</v>
      </c>
      <c r="F370" s="75" t="s">
        <v>3669</v>
      </c>
      <c r="G370" s="79" t="s">
        <v>3670</v>
      </c>
      <c r="H370" s="52" t="s">
        <v>2830</v>
      </c>
      <c r="I370" s="53" t="s">
        <v>1495</v>
      </c>
      <c r="J370" s="126">
        <v>2101200</v>
      </c>
      <c r="K370" s="126">
        <v>21012000</v>
      </c>
      <c r="L370" s="97">
        <v>44963</v>
      </c>
      <c r="M370" s="85">
        <v>45265</v>
      </c>
      <c r="N370" s="79">
        <v>304</v>
      </c>
      <c r="O370" s="57" t="s">
        <v>1496</v>
      </c>
      <c r="P370" s="79">
        <v>15</v>
      </c>
      <c r="Q370" s="58">
        <f t="shared" si="10"/>
        <v>44931</v>
      </c>
      <c r="R370" s="59">
        <f t="shared" si="11"/>
        <v>275710400</v>
      </c>
      <c r="S370" s="79" t="s">
        <v>3671</v>
      </c>
      <c r="T370" s="126">
        <v>21012000</v>
      </c>
      <c r="U370" s="75" t="s">
        <v>28</v>
      </c>
      <c r="V370" s="74" t="s">
        <v>1512</v>
      </c>
      <c r="W370" s="79"/>
      <c r="X370" s="79"/>
      <c r="Y370" s="79"/>
      <c r="Z370" s="79"/>
      <c r="AA370" s="79"/>
      <c r="AB370" s="79"/>
      <c r="AC370" s="79"/>
      <c r="AD370" s="60"/>
      <c r="AE370" s="79"/>
      <c r="AF370" s="79"/>
      <c r="AG370" s="97"/>
      <c r="AH370" s="79"/>
      <c r="AI370" s="79"/>
      <c r="AJ370" s="79"/>
      <c r="AK370" s="94"/>
      <c r="AL370" s="75"/>
      <c r="AM370" s="75"/>
      <c r="AN370" s="101"/>
      <c r="AO370" s="102"/>
      <c r="AP370" s="76"/>
      <c r="AQ370" s="57" t="s">
        <v>1397</v>
      </c>
      <c r="AR370" s="62" t="s">
        <v>3190</v>
      </c>
      <c r="AS370" s="62" t="s">
        <v>3191</v>
      </c>
      <c r="AT370" s="52" t="s">
        <v>3672</v>
      </c>
      <c r="AU370" s="53"/>
    </row>
    <row r="371" spans="1:47" ht="28.35" customHeight="1" x14ac:dyDescent="0.25">
      <c r="A371" s="125">
        <v>369</v>
      </c>
      <c r="B371" s="75" t="s">
        <v>3673</v>
      </c>
      <c r="C371" s="48" t="s">
        <v>980</v>
      </c>
      <c r="D371" s="97" t="s">
        <v>3674</v>
      </c>
      <c r="E371" s="50" t="s">
        <v>1423</v>
      </c>
      <c r="F371" s="75" t="s">
        <v>3675</v>
      </c>
      <c r="G371" s="79" t="s">
        <v>3676</v>
      </c>
      <c r="H371" s="52" t="s">
        <v>3424</v>
      </c>
      <c r="I371" s="53" t="s">
        <v>1528</v>
      </c>
      <c r="J371" s="126">
        <v>2322135</v>
      </c>
      <c r="K371" s="126">
        <v>23221350</v>
      </c>
      <c r="L371" s="97">
        <v>44964</v>
      </c>
      <c r="M371" s="85">
        <v>45266</v>
      </c>
      <c r="N371" s="79">
        <v>304</v>
      </c>
      <c r="O371" s="57" t="s">
        <v>1529</v>
      </c>
      <c r="P371" s="79">
        <v>7</v>
      </c>
      <c r="Q371" s="58">
        <f t="shared" si="10"/>
        <v>44931</v>
      </c>
      <c r="R371" s="59">
        <f t="shared" si="11"/>
        <v>1159135180</v>
      </c>
      <c r="S371" s="79" t="s">
        <v>3677</v>
      </c>
      <c r="T371" s="126">
        <v>23221350</v>
      </c>
      <c r="U371" s="75" t="s">
        <v>1673</v>
      </c>
      <c r="V371" s="100" t="s">
        <v>1055</v>
      </c>
      <c r="W371" s="79"/>
      <c r="X371" s="79"/>
      <c r="Y371" s="79"/>
      <c r="Z371" s="79"/>
      <c r="AA371" s="79"/>
      <c r="AB371" s="79"/>
      <c r="AC371" s="79"/>
      <c r="AD371" s="60"/>
      <c r="AE371" s="79"/>
      <c r="AF371" s="79"/>
      <c r="AG371" s="79"/>
      <c r="AH371" s="79"/>
      <c r="AI371" s="79"/>
      <c r="AJ371" s="79"/>
      <c r="AK371" s="94"/>
      <c r="AL371" s="75"/>
      <c r="AM371" s="75"/>
      <c r="AN371" s="101"/>
      <c r="AO371" s="102"/>
      <c r="AP371" s="76"/>
      <c r="AQ371" s="57" t="s">
        <v>1397</v>
      </c>
      <c r="AR371" s="62" t="s">
        <v>2661</v>
      </c>
      <c r="AS371" s="62" t="s">
        <v>3426</v>
      </c>
      <c r="AT371" s="52" t="s">
        <v>3678</v>
      </c>
      <c r="AU371" s="53"/>
    </row>
    <row r="372" spans="1:47" ht="28.35" customHeight="1" x14ac:dyDescent="0.25">
      <c r="A372" s="127">
        <v>370</v>
      </c>
      <c r="B372" s="75" t="s">
        <v>3679</v>
      </c>
      <c r="C372" s="48" t="s">
        <v>980</v>
      </c>
      <c r="D372" s="97" t="s">
        <v>3262</v>
      </c>
      <c r="E372" s="50" t="s">
        <v>1423</v>
      </c>
      <c r="F372" s="75" t="s">
        <v>3680</v>
      </c>
      <c r="G372" s="79" t="s">
        <v>3681</v>
      </c>
      <c r="H372" s="52" t="s">
        <v>2638</v>
      </c>
      <c r="I372" s="53" t="s">
        <v>1495</v>
      </c>
      <c r="J372" s="126">
        <v>2266000</v>
      </c>
      <c r="K372" s="126">
        <v>22660000</v>
      </c>
      <c r="L372" s="97">
        <v>44963</v>
      </c>
      <c r="M372" s="85">
        <v>45265</v>
      </c>
      <c r="N372" s="79">
        <v>304</v>
      </c>
      <c r="O372" s="57" t="s">
        <v>1496</v>
      </c>
      <c r="P372" s="79">
        <v>12</v>
      </c>
      <c r="Q372" s="58">
        <f t="shared" si="10"/>
        <v>44931</v>
      </c>
      <c r="R372" s="59">
        <f t="shared" si="11"/>
        <v>1505871844</v>
      </c>
      <c r="S372" s="79" t="s">
        <v>3682</v>
      </c>
      <c r="T372" s="126">
        <v>22660000</v>
      </c>
      <c r="U372" s="75" t="s">
        <v>123</v>
      </c>
      <c r="V372" s="75" t="s">
        <v>1055</v>
      </c>
      <c r="W372" s="97"/>
      <c r="X372" s="79"/>
      <c r="Y372" s="97"/>
      <c r="Z372" s="99"/>
      <c r="AA372" s="79"/>
      <c r="AB372" s="79"/>
      <c r="AC372" s="79"/>
      <c r="AD372" s="115"/>
      <c r="AE372" s="79"/>
      <c r="AF372" s="94"/>
      <c r="AG372" s="97"/>
      <c r="AH372" s="128"/>
      <c r="AI372" s="79"/>
      <c r="AJ372" s="79"/>
      <c r="AK372" s="94"/>
      <c r="AL372" s="75"/>
      <c r="AM372" s="75"/>
      <c r="AN372" s="101"/>
      <c r="AO372" s="102"/>
      <c r="AP372" s="76"/>
      <c r="AQ372" s="57" t="s">
        <v>1397</v>
      </c>
      <c r="AR372" s="62" t="s">
        <v>3683</v>
      </c>
      <c r="AS372" s="62" t="s">
        <v>2641</v>
      </c>
      <c r="AT372" s="52" t="s">
        <v>3684</v>
      </c>
      <c r="AU372" s="53"/>
    </row>
    <row r="373" spans="1:47" ht="28.35" customHeight="1" x14ac:dyDescent="0.25">
      <c r="A373" s="125">
        <v>371</v>
      </c>
      <c r="B373" s="75" t="s">
        <v>3685</v>
      </c>
      <c r="C373" s="48" t="s">
        <v>980</v>
      </c>
      <c r="D373" s="97" t="s">
        <v>3262</v>
      </c>
      <c r="E373" s="50" t="s">
        <v>1423</v>
      </c>
      <c r="F373" s="75" t="s">
        <v>3686</v>
      </c>
      <c r="G373" s="79" t="s">
        <v>3687</v>
      </c>
      <c r="H373" s="52" t="s">
        <v>3424</v>
      </c>
      <c r="I373" s="53" t="s">
        <v>1528</v>
      </c>
      <c r="J373" s="126">
        <v>2322135</v>
      </c>
      <c r="K373" s="126">
        <v>23221350</v>
      </c>
      <c r="L373" s="97">
        <v>44963</v>
      </c>
      <c r="M373" s="85">
        <v>45265</v>
      </c>
      <c r="N373" s="79">
        <v>304</v>
      </c>
      <c r="O373" s="57" t="s">
        <v>1529</v>
      </c>
      <c r="P373" s="79">
        <v>8</v>
      </c>
      <c r="Q373" s="58">
        <f t="shared" si="10"/>
        <v>44931</v>
      </c>
      <c r="R373" s="59">
        <f t="shared" si="11"/>
        <v>550087980</v>
      </c>
      <c r="S373" s="79" t="s">
        <v>3688</v>
      </c>
      <c r="T373" s="126">
        <v>23221350</v>
      </c>
      <c r="U373" s="75" t="s">
        <v>1673</v>
      </c>
      <c r="V373" s="75" t="s">
        <v>1512</v>
      </c>
      <c r="W373" s="97"/>
      <c r="X373" s="79"/>
      <c r="Y373" s="97"/>
      <c r="Z373" s="99"/>
      <c r="AA373" s="79"/>
      <c r="AB373" s="79"/>
      <c r="AC373" s="79"/>
      <c r="AD373" s="115"/>
      <c r="AE373" s="79"/>
      <c r="AF373" s="94"/>
      <c r="AG373" s="97"/>
      <c r="AH373" s="128"/>
      <c r="AI373" s="79"/>
      <c r="AJ373" s="79"/>
      <c r="AK373" s="94"/>
      <c r="AL373" s="75"/>
      <c r="AM373" s="75"/>
      <c r="AN373" s="101"/>
      <c r="AO373" s="102"/>
      <c r="AP373" s="76"/>
      <c r="AQ373" s="57" t="s">
        <v>1397</v>
      </c>
      <c r="AR373" s="62" t="s">
        <v>2661</v>
      </c>
      <c r="AS373" s="62" t="s">
        <v>3426</v>
      </c>
      <c r="AT373" s="52" t="s">
        <v>3689</v>
      </c>
      <c r="AU373" s="53"/>
    </row>
    <row r="374" spans="1:47" ht="28.35" customHeight="1" x14ac:dyDescent="0.25">
      <c r="A374" s="125">
        <v>372</v>
      </c>
      <c r="B374" s="75" t="s">
        <v>3690</v>
      </c>
      <c r="C374" s="48" t="s">
        <v>980</v>
      </c>
      <c r="D374" s="97" t="s">
        <v>3262</v>
      </c>
      <c r="E374" s="50" t="s">
        <v>1423</v>
      </c>
      <c r="F374" s="75" t="s">
        <v>3691</v>
      </c>
      <c r="G374" s="79" t="s">
        <v>3692</v>
      </c>
      <c r="H374" s="52" t="s">
        <v>3424</v>
      </c>
      <c r="I374" s="53" t="s">
        <v>1528</v>
      </c>
      <c r="J374" s="126">
        <v>2322135</v>
      </c>
      <c r="K374" s="126">
        <v>23221350</v>
      </c>
      <c r="L374" s="97">
        <v>44963</v>
      </c>
      <c r="M374" s="85">
        <v>45265</v>
      </c>
      <c r="N374" s="79">
        <v>304</v>
      </c>
      <c r="O374" s="57" t="s">
        <v>1529</v>
      </c>
      <c r="P374" s="79">
        <v>8</v>
      </c>
      <c r="Q374" s="58">
        <f t="shared" si="10"/>
        <v>44931</v>
      </c>
      <c r="R374" s="59">
        <f t="shared" si="11"/>
        <v>550087980</v>
      </c>
      <c r="S374" s="79" t="s">
        <v>3693</v>
      </c>
      <c r="T374" s="126">
        <v>23221350</v>
      </c>
      <c r="U374" s="75" t="s">
        <v>1673</v>
      </c>
      <c r="V374" s="100" t="s">
        <v>1512</v>
      </c>
      <c r="W374" s="79"/>
      <c r="X374" s="79"/>
      <c r="Y374" s="79"/>
      <c r="Z374" s="79"/>
      <c r="AA374" s="79"/>
      <c r="AB374" s="79"/>
      <c r="AC374" s="79"/>
      <c r="AD374" s="60"/>
      <c r="AE374" s="79"/>
      <c r="AF374" s="79"/>
      <c r="AG374" s="97"/>
      <c r="AH374" s="128"/>
      <c r="AI374" s="79"/>
      <c r="AJ374" s="79"/>
      <c r="AK374" s="94"/>
      <c r="AL374" s="75"/>
      <c r="AM374" s="75"/>
      <c r="AN374" s="101"/>
      <c r="AO374" s="102"/>
      <c r="AP374" s="76"/>
      <c r="AQ374" s="57" t="s">
        <v>1397</v>
      </c>
      <c r="AR374" s="62" t="s">
        <v>2661</v>
      </c>
      <c r="AS374" s="62" t="s">
        <v>3426</v>
      </c>
      <c r="AT374" s="52" t="s">
        <v>3694</v>
      </c>
      <c r="AU374" s="53"/>
    </row>
    <row r="375" spans="1:47" ht="28.35" customHeight="1" x14ac:dyDescent="0.25">
      <c r="A375" s="127">
        <v>373</v>
      </c>
      <c r="B375" s="75" t="s">
        <v>3695</v>
      </c>
      <c r="C375" s="48" t="s">
        <v>980</v>
      </c>
      <c r="D375" s="97" t="s">
        <v>3674</v>
      </c>
      <c r="E375" s="50" t="s">
        <v>1423</v>
      </c>
      <c r="F375" s="75" t="s">
        <v>413</v>
      </c>
      <c r="G375" s="79" t="s">
        <v>412</v>
      </c>
      <c r="H375" s="52" t="s">
        <v>2638</v>
      </c>
      <c r="I375" s="53" t="s">
        <v>1495</v>
      </c>
      <c r="J375" s="126">
        <v>2266000</v>
      </c>
      <c r="K375" s="126">
        <v>22660000</v>
      </c>
      <c r="L375" s="97">
        <v>44964</v>
      </c>
      <c r="M375" s="85">
        <v>45266</v>
      </c>
      <c r="N375" s="79">
        <v>304</v>
      </c>
      <c r="O375" s="57" t="s">
        <v>1496</v>
      </c>
      <c r="P375" s="79">
        <v>12</v>
      </c>
      <c r="Q375" s="58">
        <f t="shared" si="10"/>
        <v>44931</v>
      </c>
      <c r="R375" s="59">
        <f t="shared" si="11"/>
        <v>1505871844</v>
      </c>
      <c r="S375" s="79" t="s">
        <v>3696</v>
      </c>
      <c r="T375" s="126">
        <v>22660000</v>
      </c>
      <c r="U375" s="75" t="s">
        <v>123</v>
      </c>
      <c r="V375" s="75" t="s">
        <v>1055</v>
      </c>
      <c r="W375" s="97"/>
      <c r="X375" s="79"/>
      <c r="Y375" s="97"/>
      <c r="Z375" s="99"/>
      <c r="AA375" s="79"/>
      <c r="AB375" s="79"/>
      <c r="AC375" s="79"/>
      <c r="AD375" s="115"/>
      <c r="AE375" s="79"/>
      <c r="AF375" s="94"/>
      <c r="AG375" s="97"/>
      <c r="AH375" s="128"/>
      <c r="AI375" s="79"/>
      <c r="AJ375" s="79"/>
      <c r="AK375" s="94"/>
      <c r="AL375" s="75"/>
      <c r="AM375" s="75"/>
      <c r="AN375" s="101"/>
      <c r="AO375" s="102"/>
      <c r="AP375" s="76"/>
      <c r="AQ375" s="57" t="s">
        <v>1397</v>
      </c>
      <c r="AR375" s="62" t="s">
        <v>2640</v>
      </c>
      <c r="AS375" s="62" t="s">
        <v>2641</v>
      </c>
      <c r="AT375" s="52" t="s">
        <v>3697</v>
      </c>
      <c r="AU375" s="53"/>
    </row>
    <row r="376" spans="1:47" ht="28.35" customHeight="1" x14ac:dyDescent="0.25">
      <c r="A376" s="125">
        <v>374</v>
      </c>
      <c r="B376" s="75" t="s">
        <v>3698</v>
      </c>
      <c r="C376" s="48" t="s">
        <v>980</v>
      </c>
      <c r="D376" s="97" t="s">
        <v>3674</v>
      </c>
      <c r="E376" s="50" t="s">
        <v>1423</v>
      </c>
      <c r="F376" s="75" t="s">
        <v>712</v>
      </c>
      <c r="G376" s="79" t="s">
        <v>711</v>
      </c>
      <c r="H376" s="52" t="s">
        <v>3699</v>
      </c>
      <c r="I376" s="53" t="s">
        <v>1495</v>
      </c>
      <c r="J376" s="126">
        <v>1891080</v>
      </c>
      <c r="K376" s="126">
        <v>18910800</v>
      </c>
      <c r="L376" s="97">
        <v>44964</v>
      </c>
      <c r="M376" s="85">
        <v>45266</v>
      </c>
      <c r="N376" s="79">
        <v>304</v>
      </c>
      <c r="O376" s="57" t="s">
        <v>1496</v>
      </c>
      <c r="P376" s="79">
        <v>12</v>
      </c>
      <c r="Q376" s="58">
        <f t="shared" si="10"/>
        <v>44931</v>
      </c>
      <c r="R376" s="59">
        <f t="shared" si="11"/>
        <v>1505871844</v>
      </c>
      <c r="S376" s="79" t="s">
        <v>3700</v>
      </c>
      <c r="T376" s="126">
        <v>18910800</v>
      </c>
      <c r="U376" s="75" t="s">
        <v>123</v>
      </c>
      <c r="V376" s="100" t="s">
        <v>1055</v>
      </c>
      <c r="W376" s="79"/>
      <c r="X376" s="79"/>
      <c r="Y376" s="79"/>
      <c r="Z376" s="79"/>
      <c r="AA376" s="79"/>
      <c r="AB376" s="79"/>
      <c r="AC376" s="79"/>
      <c r="AD376" s="60"/>
      <c r="AE376" s="79"/>
      <c r="AF376" s="94"/>
      <c r="AG376" s="79"/>
      <c r="AH376" s="128"/>
      <c r="AI376" s="79"/>
      <c r="AJ376" s="79"/>
      <c r="AK376" s="94"/>
      <c r="AL376" s="75"/>
      <c r="AM376" s="75"/>
      <c r="AN376" s="101"/>
      <c r="AO376" s="102"/>
      <c r="AP376" s="76"/>
      <c r="AQ376" s="57" t="s">
        <v>1397</v>
      </c>
      <c r="AR376" s="52" t="s">
        <v>2632</v>
      </c>
      <c r="AS376" s="62" t="s">
        <v>3493</v>
      </c>
      <c r="AT376" s="52" t="s">
        <v>3701</v>
      </c>
      <c r="AU376" s="53"/>
    </row>
    <row r="377" spans="1:47" ht="28.35" customHeight="1" x14ac:dyDescent="0.25">
      <c r="A377" s="127">
        <v>375</v>
      </c>
      <c r="B377" s="129" t="s">
        <v>3702</v>
      </c>
      <c r="C377" s="130" t="s">
        <v>980</v>
      </c>
      <c r="D377" s="131" t="s">
        <v>3674</v>
      </c>
      <c r="E377" s="132" t="s">
        <v>1389</v>
      </c>
      <c r="F377" s="129" t="s">
        <v>3703</v>
      </c>
      <c r="G377" s="133" t="s">
        <v>3704</v>
      </c>
      <c r="H377" s="134" t="s">
        <v>3705</v>
      </c>
      <c r="I377" s="135" t="s">
        <v>1786</v>
      </c>
      <c r="J377" s="136">
        <v>3600000</v>
      </c>
      <c r="K377" s="136">
        <v>36000000</v>
      </c>
      <c r="L377" s="131">
        <v>44964</v>
      </c>
      <c r="M377" s="85">
        <v>45266</v>
      </c>
      <c r="N377" s="133">
        <v>304</v>
      </c>
      <c r="O377" s="129" t="s">
        <v>1796</v>
      </c>
      <c r="P377" s="133">
        <v>3</v>
      </c>
      <c r="Q377" s="137">
        <f t="shared" si="10"/>
        <v>44931</v>
      </c>
      <c r="R377" s="59">
        <f t="shared" si="11"/>
        <v>222861100</v>
      </c>
      <c r="S377" s="133" t="s">
        <v>3706</v>
      </c>
      <c r="T377" s="136">
        <v>36000000</v>
      </c>
      <c r="U377" s="129" t="s">
        <v>31</v>
      </c>
      <c r="V377" s="138" t="s">
        <v>1055</v>
      </c>
      <c r="W377" s="133"/>
      <c r="X377" s="133"/>
      <c r="Y377" s="133"/>
      <c r="Z377" s="133"/>
      <c r="AA377" s="133"/>
      <c r="AB377" s="133"/>
      <c r="AC377" s="133"/>
      <c r="AD377" s="60"/>
      <c r="AE377" s="133"/>
      <c r="AF377" s="139"/>
      <c r="AG377" s="133"/>
      <c r="AH377" s="140"/>
      <c r="AI377" s="133"/>
      <c r="AJ377" s="133"/>
      <c r="AK377" s="139"/>
      <c r="AL377" s="129"/>
      <c r="AM377" s="129"/>
      <c r="AN377" s="141"/>
      <c r="AO377" s="142"/>
      <c r="AP377" s="143"/>
      <c r="AQ377" s="57" t="s">
        <v>1397</v>
      </c>
      <c r="AR377" s="134" t="s">
        <v>3707</v>
      </c>
      <c r="AS377" s="144" t="s">
        <v>3708</v>
      </c>
      <c r="AT377" s="134" t="s">
        <v>3709</v>
      </c>
      <c r="AU377" s="53"/>
    </row>
    <row r="378" spans="1:47" ht="28.35" customHeight="1" x14ac:dyDescent="0.25">
      <c r="A378" s="145">
        <v>376</v>
      </c>
      <c r="B378" s="75" t="s">
        <v>3710</v>
      </c>
      <c r="C378" s="75" t="s">
        <v>980</v>
      </c>
      <c r="D378" s="97">
        <v>44979</v>
      </c>
      <c r="E378" s="50" t="s">
        <v>1423</v>
      </c>
      <c r="F378" s="75" t="s">
        <v>3711</v>
      </c>
      <c r="G378" s="75">
        <v>18002523</v>
      </c>
      <c r="H378" s="52" t="s">
        <v>3712</v>
      </c>
      <c r="I378" s="53" t="s">
        <v>1528</v>
      </c>
      <c r="J378" s="126">
        <f>+K378/(N378/30)</f>
        <v>2291580.5921052634</v>
      </c>
      <c r="K378" s="126">
        <v>23221350</v>
      </c>
      <c r="L378" s="97">
        <v>44979</v>
      </c>
      <c r="M378" s="146">
        <v>45281</v>
      </c>
      <c r="N378" s="133">
        <v>304</v>
      </c>
      <c r="O378" s="75" t="s">
        <v>1529</v>
      </c>
      <c r="P378" s="79">
        <v>7</v>
      </c>
      <c r="Q378" s="101">
        <f t="shared" si="10"/>
        <v>44931</v>
      </c>
      <c r="R378" s="147">
        <f t="shared" si="11"/>
        <v>1159135180</v>
      </c>
      <c r="S378" s="79">
        <v>573</v>
      </c>
      <c r="T378" s="126">
        <v>23221350</v>
      </c>
      <c r="U378" s="75" t="s">
        <v>1673</v>
      </c>
      <c r="V378" s="75" t="s">
        <v>1512</v>
      </c>
      <c r="W378" s="79"/>
      <c r="X378" s="79"/>
      <c r="Y378" s="79"/>
      <c r="Z378" s="79"/>
      <c r="AA378" s="79"/>
      <c r="AB378" s="79"/>
      <c r="AC378" s="79"/>
      <c r="AD378" s="93"/>
      <c r="AE378" s="79"/>
      <c r="AF378" s="79"/>
      <c r="AG378" s="79"/>
      <c r="AH378" s="79"/>
      <c r="AI378" s="79"/>
      <c r="AJ378" s="79"/>
      <c r="AK378" s="79"/>
      <c r="AL378" s="75"/>
      <c r="AM378" s="75"/>
      <c r="AN378" s="101"/>
      <c r="AO378" s="102"/>
      <c r="AP378" s="76"/>
      <c r="AQ378" s="75" t="s">
        <v>1397</v>
      </c>
      <c r="AR378" s="52" t="s">
        <v>3713</v>
      </c>
      <c r="AS378" s="52" t="s">
        <v>3714</v>
      </c>
      <c r="AT378" s="52" t="s">
        <v>3715</v>
      </c>
      <c r="AU378" s="53"/>
    </row>
    <row r="379" spans="1:47" ht="28.35" customHeight="1" x14ac:dyDescent="0.25">
      <c r="A379" s="148">
        <v>377</v>
      </c>
      <c r="B379" s="129" t="s">
        <v>3716</v>
      </c>
      <c r="C379" s="129" t="s">
        <v>980</v>
      </c>
      <c r="D379" s="131">
        <v>44981</v>
      </c>
      <c r="E379" s="132" t="s">
        <v>1389</v>
      </c>
      <c r="F379" s="129" t="s">
        <v>3717</v>
      </c>
      <c r="G379" s="129">
        <v>1044927323</v>
      </c>
      <c r="H379" s="134" t="s">
        <v>3718</v>
      </c>
      <c r="I379" s="135" t="s">
        <v>1393</v>
      </c>
      <c r="J379" s="136">
        <f>+K379/(N379/30)</f>
        <v>4120000</v>
      </c>
      <c r="K379" s="136">
        <v>16480000</v>
      </c>
      <c r="L379" s="131">
        <v>44981</v>
      </c>
      <c r="M379" s="149">
        <v>45100</v>
      </c>
      <c r="N379" s="150">
        <v>120</v>
      </c>
      <c r="O379" s="129" t="s">
        <v>1394</v>
      </c>
      <c r="P379" s="133">
        <v>2</v>
      </c>
      <c r="Q379" s="141">
        <f t="shared" si="10"/>
        <v>44930</v>
      </c>
      <c r="R379" s="151">
        <f t="shared" si="11"/>
        <v>1739392150</v>
      </c>
      <c r="S379" s="133">
        <v>574</v>
      </c>
      <c r="T379" s="136">
        <v>16480000</v>
      </c>
      <c r="U379" s="57" t="s">
        <v>1396</v>
      </c>
      <c r="V379" s="122" t="s">
        <v>1003</v>
      </c>
      <c r="W379" s="133"/>
      <c r="X379" s="133"/>
      <c r="Y379" s="133"/>
      <c r="Z379" s="133"/>
      <c r="AA379" s="133"/>
      <c r="AB379" s="133"/>
      <c r="AC379" s="133"/>
      <c r="AD379" s="152"/>
      <c r="AE379" s="133"/>
      <c r="AF379" s="133"/>
      <c r="AG379" s="133"/>
      <c r="AH379" s="133"/>
      <c r="AI379" s="133"/>
      <c r="AJ379" s="133"/>
      <c r="AK379" s="133"/>
      <c r="AL379" s="129"/>
      <c r="AM379" s="129"/>
      <c r="AN379" s="141"/>
      <c r="AO379" s="142"/>
      <c r="AP379" s="143"/>
      <c r="AQ379" s="129" t="s">
        <v>1397</v>
      </c>
      <c r="AR379" s="134" t="s">
        <v>3719</v>
      </c>
      <c r="AS379" s="134" t="s">
        <v>3720</v>
      </c>
      <c r="AT379" s="134" t="s">
        <v>3721</v>
      </c>
      <c r="AU379" s="135"/>
    </row>
    <row r="380" spans="1:47" ht="28.35" customHeight="1" x14ac:dyDescent="0.25">
      <c r="A380" s="145">
        <v>378</v>
      </c>
      <c r="B380" s="75" t="s">
        <v>3722</v>
      </c>
      <c r="C380" s="75" t="s">
        <v>980</v>
      </c>
      <c r="D380" s="97">
        <v>45007</v>
      </c>
      <c r="E380" s="50" t="s">
        <v>1389</v>
      </c>
      <c r="F380" s="75" t="s">
        <v>3723</v>
      </c>
      <c r="G380" s="75">
        <v>73167176</v>
      </c>
      <c r="H380" s="52" t="s">
        <v>3724</v>
      </c>
      <c r="I380" s="53" t="s">
        <v>1462</v>
      </c>
      <c r="J380" s="126">
        <v>4000000</v>
      </c>
      <c r="K380" s="126">
        <v>16000000</v>
      </c>
      <c r="L380" s="97">
        <v>45007</v>
      </c>
      <c r="M380" s="146">
        <v>45128</v>
      </c>
      <c r="N380" s="106">
        <v>120</v>
      </c>
      <c r="O380" s="75" t="s">
        <v>1463</v>
      </c>
      <c r="P380" s="79">
        <v>2</v>
      </c>
      <c r="Q380" s="101">
        <f>+VLOOKUP(P380,$AX$3:$AZ$16,2,FALSE)</f>
        <v>44930</v>
      </c>
      <c r="R380" s="147">
        <f>+VLOOKUP(P380,$AX$3:$AZ$16,3,FALSE)</f>
        <v>1739392150</v>
      </c>
      <c r="S380" s="79">
        <v>628</v>
      </c>
      <c r="T380" s="126">
        <v>16000000</v>
      </c>
      <c r="U380" s="75" t="s">
        <v>1396</v>
      </c>
      <c r="V380" s="75" t="s">
        <v>1003</v>
      </c>
      <c r="W380" s="79"/>
      <c r="X380" s="79"/>
      <c r="Y380" s="79"/>
      <c r="Z380" s="79"/>
      <c r="AA380" s="79"/>
      <c r="AB380" s="79"/>
      <c r="AC380" s="79"/>
      <c r="AD380" s="93"/>
      <c r="AE380" s="79"/>
      <c r="AF380" s="79"/>
      <c r="AG380" s="79"/>
      <c r="AH380" s="79"/>
      <c r="AI380" s="79"/>
      <c r="AJ380" s="79"/>
      <c r="AK380" s="79"/>
      <c r="AL380" s="75"/>
      <c r="AM380" s="75"/>
      <c r="AN380" s="101"/>
      <c r="AO380" s="102"/>
      <c r="AP380" s="76"/>
      <c r="AQ380" s="75" t="s">
        <v>1397</v>
      </c>
      <c r="AR380" s="52" t="s">
        <v>3725</v>
      </c>
      <c r="AS380" s="52" t="s">
        <v>3726</v>
      </c>
      <c r="AT380" s="153" t="s">
        <v>3727</v>
      </c>
      <c r="AU380" s="154"/>
    </row>
    <row r="381" spans="1:47" ht="28.35" customHeight="1" x14ac:dyDescent="0.25">
      <c r="A381" s="127">
        <v>379</v>
      </c>
      <c r="B381" s="155" t="s">
        <v>3728</v>
      </c>
      <c r="C381" s="75" t="s">
        <v>980</v>
      </c>
      <c r="D381" s="156">
        <v>45065</v>
      </c>
      <c r="E381" s="50" t="s">
        <v>1389</v>
      </c>
      <c r="F381" s="155" t="s">
        <v>3729</v>
      </c>
      <c r="G381" s="155" t="s">
        <v>3730</v>
      </c>
      <c r="H381" s="157" t="s">
        <v>3731</v>
      </c>
      <c r="I381" s="158" t="s">
        <v>1393</v>
      </c>
      <c r="J381" s="159">
        <v>3708000</v>
      </c>
      <c r="K381" s="126">
        <v>25585200</v>
      </c>
      <c r="L381" s="97">
        <v>45065</v>
      </c>
      <c r="M381" s="146">
        <v>45275</v>
      </c>
      <c r="N381" s="106">
        <f>+M381-L381</f>
        <v>210</v>
      </c>
      <c r="O381" s="75" t="s">
        <v>3732</v>
      </c>
      <c r="P381" s="79" t="s">
        <v>3733</v>
      </c>
      <c r="Q381" s="101">
        <v>45062</v>
      </c>
      <c r="R381" s="147">
        <v>768551938</v>
      </c>
      <c r="S381" s="79" t="s">
        <v>3734</v>
      </c>
      <c r="T381" s="126">
        <v>25585200</v>
      </c>
      <c r="U381" s="75" t="s">
        <v>25</v>
      </c>
      <c r="V381" s="75" t="s">
        <v>1003</v>
      </c>
      <c r="W381" s="79"/>
      <c r="X381" s="79"/>
      <c r="Y381" s="79"/>
      <c r="Z381" s="79"/>
      <c r="AA381" s="79"/>
      <c r="AB381" s="79"/>
      <c r="AC381" s="79"/>
      <c r="AD381" s="93"/>
      <c r="AE381" s="79"/>
      <c r="AF381" s="79"/>
      <c r="AG381" s="79"/>
      <c r="AH381" s="79"/>
      <c r="AI381" s="79"/>
      <c r="AJ381" s="79"/>
      <c r="AK381" s="79"/>
      <c r="AL381" s="75"/>
      <c r="AM381" s="75"/>
      <c r="AN381" s="101"/>
      <c r="AO381" s="102"/>
      <c r="AP381" s="76"/>
      <c r="AQ381" s="75" t="s">
        <v>1397</v>
      </c>
      <c r="AR381" s="52" t="s">
        <v>3735</v>
      </c>
      <c r="AS381" s="52" t="s">
        <v>3736</v>
      </c>
      <c r="AT381" s="153" t="s">
        <v>3737</v>
      </c>
      <c r="AU381" s="160"/>
    </row>
    <row r="382" spans="1:47" ht="28.35" customHeight="1" x14ac:dyDescent="0.25">
      <c r="A382" s="125">
        <v>380</v>
      </c>
      <c r="B382" s="155" t="s">
        <v>3738</v>
      </c>
      <c r="C382" s="75" t="s">
        <v>980</v>
      </c>
      <c r="D382" s="156">
        <v>45065</v>
      </c>
      <c r="E382" s="50" t="s">
        <v>1389</v>
      </c>
      <c r="F382" s="155" t="s">
        <v>2307</v>
      </c>
      <c r="G382" s="155" t="s">
        <v>3739</v>
      </c>
      <c r="H382" s="157" t="s">
        <v>3740</v>
      </c>
      <c r="I382" s="158" t="s">
        <v>1795</v>
      </c>
      <c r="J382" s="159">
        <v>4202400</v>
      </c>
      <c r="K382" s="126">
        <v>30957680</v>
      </c>
      <c r="L382" s="97">
        <v>45065</v>
      </c>
      <c r="M382" s="146">
        <v>45290</v>
      </c>
      <c r="N382" s="106">
        <f t="shared" ref="N382:N423" si="12">+M382-L382</f>
        <v>225</v>
      </c>
      <c r="O382" s="75" t="s">
        <v>1796</v>
      </c>
      <c r="P382" s="79" t="s">
        <v>3733</v>
      </c>
      <c r="Q382" s="101">
        <v>45062</v>
      </c>
      <c r="R382" s="147">
        <v>768551938</v>
      </c>
      <c r="S382" s="79" t="s">
        <v>3741</v>
      </c>
      <c r="T382" s="126">
        <v>30957680</v>
      </c>
      <c r="U382" s="75" t="s">
        <v>25</v>
      </c>
      <c r="V382" s="75" t="s">
        <v>1003</v>
      </c>
      <c r="W382" s="79"/>
      <c r="X382" s="79"/>
      <c r="Y382" s="79"/>
      <c r="Z382" s="79"/>
      <c r="AA382" s="79"/>
      <c r="AB382" s="79"/>
      <c r="AC382" s="79"/>
      <c r="AD382" s="93"/>
      <c r="AE382" s="79"/>
      <c r="AF382" s="79"/>
      <c r="AG382" s="79"/>
      <c r="AH382" s="79"/>
      <c r="AI382" s="79"/>
      <c r="AJ382" s="79"/>
      <c r="AK382" s="79"/>
      <c r="AL382" s="75"/>
      <c r="AM382" s="75"/>
      <c r="AN382" s="101"/>
      <c r="AO382" s="102"/>
      <c r="AP382" s="76"/>
      <c r="AQ382" s="75" t="s">
        <v>1397</v>
      </c>
      <c r="AR382" s="52" t="s">
        <v>3742</v>
      </c>
      <c r="AS382" s="52" t="s">
        <v>3736</v>
      </c>
      <c r="AT382" s="153" t="s">
        <v>3743</v>
      </c>
      <c r="AU382" s="160"/>
    </row>
    <row r="383" spans="1:47" ht="28.35" customHeight="1" x14ac:dyDescent="0.25">
      <c r="A383" s="127">
        <v>381</v>
      </c>
      <c r="B383" s="155" t="s">
        <v>3744</v>
      </c>
      <c r="C383" s="75" t="s">
        <v>980</v>
      </c>
      <c r="D383" s="156">
        <v>45065</v>
      </c>
      <c r="E383" s="50" t="s">
        <v>1389</v>
      </c>
      <c r="F383" s="155" t="s">
        <v>3745</v>
      </c>
      <c r="G383" s="155" t="s">
        <v>3746</v>
      </c>
      <c r="H383" s="157" t="s">
        <v>3747</v>
      </c>
      <c r="I383" s="158" t="s">
        <v>1795</v>
      </c>
      <c r="J383" s="159">
        <v>3677100</v>
      </c>
      <c r="K383" s="126">
        <v>27210540</v>
      </c>
      <c r="L383" s="97">
        <v>45065</v>
      </c>
      <c r="M383" s="146">
        <v>45290</v>
      </c>
      <c r="N383" s="106">
        <f t="shared" si="12"/>
        <v>225</v>
      </c>
      <c r="O383" s="75" t="s">
        <v>1796</v>
      </c>
      <c r="P383" s="79" t="s">
        <v>3733</v>
      </c>
      <c r="Q383" s="101">
        <v>45062</v>
      </c>
      <c r="R383" s="147">
        <v>768551938</v>
      </c>
      <c r="S383" s="79" t="s">
        <v>3748</v>
      </c>
      <c r="T383" s="126">
        <v>27210540</v>
      </c>
      <c r="U383" s="75" t="s">
        <v>25</v>
      </c>
      <c r="V383" s="75" t="s">
        <v>1003</v>
      </c>
      <c r="W383" s="79"/>
      <c r="X383" s="79"/>
      <c r="Y383" s="79"/>
      <c r="Z383" s="79"/>
      <c r="AA383" s="79"/>
      <c r="AB383" s="79"/>
      <c r="AC383" s="79"/>
      <c r="AD383" s="93"/>
      <c r="AE383" s="79"/>
      <c r="AF383" s="79"/>
      <c r="AG383" s="79"/>
      <c r="AH383" s="79"/>
      <c r="AI383" s="79"/>
      <c r="AJ383" s="79"/>
      <c r="AK383" s="79"/>
      <c r="AL383" s="75"/>
      <c r="AM383" s="75"/>
      <c r="AN383" s="101"/>
      <c r="AO383" s="102"/>
      <c r="AP383" s="76"/>
      <c r="AQ383" s="75" t="s">
        <v>1397</v>
      </c>
      <c r="AR383" s="52" t="s">
        <v>3749</v>
      </c>
      <c r="AS383" s="52" t="s">
        <v>3736</v>
      </c>
      <c r="AT383" s="153" t="s">
        <v>3750</v>
      </c>
      <c r="AU383" s="160"/>
    </row>
    <row r="384" spans="1:47" ht="28.35" customHeight="1" x14ac:dyDescent="0.25">
      <c r="A384" s="145">
        <v>382</v>
      </c>
      <c r="B384" s="155" t="s">
        <v>3751</v>
      </c>
      <c r="C384" s="75" t="s">
        <v>980</v>
      </c>
      <c r="D384" s="156">
        <v>45065</v>
      </c>
      <c r="E384" s="50" t="s">
        <v>1389</v>
      </c>
      <c r="F384" s="155" t="s">
        <v>1792</v>
      </c>
      <c r="G384" s="155" t="s">
        <v>3752</v>
      </c>
      <c r="H384" s="157" t="s">
        <v>3753</v>
      </c>
      <c r="I384" s="158" t="s">
        <v>1795</v>
      </c>
      <c r="J384" s="159">
        <v>3605000</v>
      </c>
      <c r="K384" s="126">
        <v>26677000</v>
      </c>
      <c r="L384" s="97">
        <v>45065</v>
      </c>
      <c r="M384" s="146">
        <v>45290</v>
      </c>
      <c r="N384" s="106">
        <f t="shared" si="12"/>
        <v>225</v>
      </c>
      <c r="O384" s="75" t="s">
        <v>1796</v>
      </c>
      <c r="P384" s="79" t="s">
        <v>3733</v>
      </c>
      <c r="Q384" s="101">
        <v>45062</v>
      </c>
      <c r="R384" s="147">
        <v>768551938</v>
      </c>
      <c r="S384" s="79" t="s">
        <v>3754</v>
      </c>
      <c r="T384" s="126">
        <v>26677000</v>
      </c>
      <c r="U384" s="75" t="s">
        <v>25</v>
      </c>
      <c r="V384" s="75" t="s">
        <v>1003</v>
      </c>
      <c r="W384" s="79"/>
      <c r="X384" s="79"/>
      <c r="Y384" s="79"/>
      <c r="Z384" s="79"/>
      <c r="AA384" s="79"/>
      <c r="AB384" s="79"/>
      <c r="AC384" s="79"/>
      <c r="AD384" s="93"/>
      <c r="AE384" s="79"/>
      <c r="AF384" s="79"/>
      <c r="AG384" s="79"/>
      <c r="AH384" s="79"/>
      <c r="AI384" s="79"/>
      <c r="AJ384" s="79"/>
      <c r="AK384" s="79"/>
      <c r="AL384" s="75"/>
      <c r="AM384" s="75"/>
      <c r="AN384" s="101"/>
      <c r="AO384" s="102"/>
      <c r="AP384" s="76"/>
      <c r="AQ384" s="75" t="s">
        <v>1397</v>
      </c>
      <c r="AR384" s="52" t="s">
        <v>3755</v>
      </c>
      <c r="AS384" s="52" t="s">
        <v>3736</v>
      </c>
      <c r="AT384" s="153" t="s">
        <v>3756</v>
      </c>
      <c r="AU384" s="160"/>
    </row>
    <row r="385" spans="1:47" ht="28.35" customHeight="1" x14ac:dyDescent="0.25">
      <c r="A385" s="148">
        <v>383</v>
      </c>
      <c r="B385" s="155" t="s">
        <v>3757</v>
      </c>
      <c r="C385" s="75" t="s">
        <v>980</v>
      </c>
      <c r="D385" s="156">
        <v>45065</v>
      </c>
      <c r="E385" s="50" t="s">
        <v>1423</v>
      </c>
      <c r="F385" s="155" t="s">
        <v>696</v>
      </c>
      <c r="G385" s="155" t="s">
        <v>3758</v>
      </c>
      <c r="H385" s="157" t="s">
        <v>3759</v>
      </c>
      <c r="I385" s="158" t="s">
        <v>1393</v>
      </c>
      <c r="J385" s="159">
        <v>2575000</v>
      </c>
      <c r="K385" s="126">
        <v>19055000</v>
      </c>
      <c r="L385" s="97">
        <v>45065</v>
      </c>
      <c r="M385" s="146">
        <v>45290</v>
      </c>
      <c r="N385" s="106">
        <f t="shared" si="12"/>
        <v>225</v>
      </c>
      <c r="O385" s="75" t="s">
        <v>3732</v>
      </c>
      <c r="P385" s="79" t="s">
        <v>3733</v>
      </c>
      <c r="Q385" s="101">
        <v>45062</v>
      </c>
      <c r="R385" s="147">
        <v>768551938</v>
      </c>
      <c r="S385" s="79" t="s">
        <v>3760</v>
      </c>
      <c r="T385" s="126">
        <v>19055000</v>
      </c>
      <c r="U385" s="75" t="s">
        <v>25</v>
      </c>
      <c r="V385" s="75" t="s">
        <v>1003</v>
      </c>
      <c r="W385" s="79"/>
      <c r="X385" s="79"/>
      <c r="Y385" s="79"/>
      <c r="Z385" s="79"/>
      <c r="AA385" s="79"/>
      <c r="AB385" s="79"/>
      <c r="AC385" s="79"/>
      <c r="AD385" s="93"/>
      <c r="AE385" s="79"/>
      <c r="AF385" s="79"/>
      <c r="AG385" s="79"/>
      <c r="AH385" s="79"/>
      <c r="AI385" s="79"/>
      <c r="AJ385" s="79"/>
      <c r="AK385" s="79"/>
      <c r="AL385" s="75"/>
      <c r="AM385" s="75"/>
      <c r="AN385" s="101"/>
      <c r="AO385" s="102"/>
      <c r="AP385" s="76"/>
      <c r="AQ385" s="75" t="s">
        <v>1397</v>
      </c>
      <c r="AR385" s="52" t="s">
        <v>3761</v>
      </c>
      <c r="AS385" s="52" t="s">
        <v>3736</v>
      </c>
      <c r="AT385" s="153" t="s">
        <v>3762</v>
      </c>
      <c r="AU385" s="160"/>
    </row>
    <row r="386" spans="1:47" ht="28.35" customHeight="1" x14ac:dyDescent="0.25">
      <c r="A386" s="145">
        <v>384</v>
      </c>
      <c r="B386" s="155" t="s">
        <v>3763</v>
      </c>
      <c r="C386" s="75" t="s">
        <v>980</v>
      </c>
      <c r="D386" s="156">
        <v>45065</v>
      </c>
      <c r="E386" s="50" t="s">
        <v>1389</v>
      </c>
      <c r="F386" s="155" t="s">
        <v>407</v>
      </c>
      <c r="G386" s="155" t="s">
        <v>3764</v>
      </c>
      <c r="H386" s="157" t="s">
        <v>3765</v>
      </c>
      <c r="I386" s="158" t="s">
        <v>1393</v>
      </c>
      <c r="J386" s="159">
        <v>4120000</v>
      </c>
      <c r="K386" s="126">
        <v>30488000</v>
      </c>
      <c r="L386" s="97">
        <v>45065</v>
      </c>
      <c r="M386" s="146">
        <v>45290</v>
      </c>
      <c r="N386" s="106">
        <f t="shared" si="12"/>
        <v>225</v>
      </c>
      <c r="O386" s="75" t="s">
        <v>3732</v>
      </c>
      <c r="P386" s="79" t="s">
        <v>3733</v>
      </c>
      <c r="Q386" s="101">
        <v>45062</v>
      </c>
      <c r="R386" s="147">
        <v>768551938</v>
      </c>
      <c r="S386" s="79" t="s">
        <v>3766</v>
      </c>
      <c r="T386" s="126">
        <v>30488000</v>
      </c>
      <c r="U386" s="75" t="s">
        <v>25</v>
      </c>
      <c r="V386" s="75" t="s">
        <v>1003</v>
      </c>
      <c r="W386" s="79"/>
      <c r="X386" s="79"/>
      <c r="Y386" s="79"/>
      <c r="Z386" s="79"/>
      <c r="AA386" s="79"/>
      <c r="AB386" s="79"/>
      <c r="AC386" s="79"/>
      <c r="AD386" s="93"/>
      <c r="AE386" s="79"/>
      <c r="AF386" s="79"/>
      <c r="AG386" s="79"/>
      <c r="AH386" s="79"/>
      <c r="AI386" s="79"/>
      <c r="AJ386" s="79"/>
      <c r="AK386" s="79"/>
      <c r="AL386" s="75"/>
      <c r="AM386" s="75"/>
      <c r="AN386" s="101"/>
      <c r="AO386" s="102"/>
      <c r="AP386" s="76"/>
      <c r="AQ386" s="75" t="s">
        <v>1397</v>
      </c>
      <c r="AR386" s="52" t="s">
        <v>3767</v>
      </c>
      <c r="AS386" s="52" t="s">
        <v>3736</v>
      </c>
      <c r="AT386" s="153" t="s">
        <v>3768</v>
      </c>
      <c r="AU386" s="160"/>
    </row>
    <row r="387" spans="1:47" ht="28.35" customHeight="1" x14ac:dyDescent="0.25">
      <c r="A387" s="127">
        <v>385</v>
      </c>
      <c r="B387" s="155" t="s">
        <v>3769</v>
      </c>
      <c r="C387" s="75" t="s">
        <v>980</v>
      </c>
      <c r="D387" s="156">
        <v>45069</v>
      </c>
      <c r="E387" s="50" t="s">
        <v>1423</v>
      </c>
      <c r="F387" s="155" t="s">
        <v>3770</v>
      </c>
      <c r="G387" s="155" t="s">
        <v>3771</v>
      </c>
      <c r="H387" s="157" t="s">
        <v>3759</v>
      </c>
      <c r="I387" s="158" t="s">
        <v>1393</v>
      </c>
      <c r="J387" s="159">
        <v>2421335</v>
      </c>
      <c r="K387" s="126">
        <v>16949345</v>
      </c>
      <c r="L387" s="97">
        <v>45069</v>
      </c>
      <c r="M387" s="146">
        <v>45282</v>
      </c>
      <c r="N387" s="106">
        <f t="shared" si="12"/>
        <v>213</v>
      </c>
      <c r="O387" s="75" t="s">
        <v>3732</v>
      </c>
      <c r="P387" s="79" t="s">
        <v>3733</v>
      </c>
      <c r="Q387" s="101">
        <v>45062</v>
      </c>
      <c r="R387" s="147">
        <v>768551938</v>
      </c>
      <c r="S387" s="79" t="s">
        <v>3772</v>
      </c>
      <c r="T387" s="126">
        <v>16949345</v>
      </c>
      <c r="U387" s="75" t="s">
        <v>25</v>
      </c>
      <c r="V387" s="75" t="s">
        <v>1003</v>
      </c>
      <c r="W387" s="79"/>
      <c r="X387" s="79"/>
      <c r="Y387" s="79"/>
      <c r="Z387" s="79"/>
      <c r="AA387" s="79"/>
      <c r="AB387" s="79"/>
      <c r="AC387" s="79"/>
      <c r="AD387" s="93"/>
      <c r="AE387" s="79"/>
      <c r="AF387" s="79"/>
      <c r="AG387" s="79"/>
      <c r="AH387" s="79"/>
      <c r="AI387" s="79"/>
      <c r="AJ387" s="79"/>
      <c r="AK387" s="79"/>
      <c r="AL387" s="75"/>
      <c r="AM387" s="75"/>
      <c r="AN387" s="101"/>
      <c r="AO387" s="102"/>
      <c r="AP387" s="76"/>
      <c r="AQ387" s="75" t="s">
        <v>1397</v>
      </c>
      <c r="AR387" s="52" t="s">
        <v>3773</v>
      </c>
      <c r="AS387" s="52" t="s">
        <v>3736</v>
      </c>
      <c r="AT387" s="153" t="s">
        <v>3774</v>
      </c>
      <c r="AU387" s="160"/>
    </row>
    <row r="388" spans="1:47" ht="28.35" customHeight="1" x14ac:dyDescent="0.25">
      <c r="A388" s="125">
        <v>386</v>
      </c>
      <c r="B388" s="155" t="s">
        <v>3775</v>
      </c>
      <c r="C388" s="75" t="s">
        <v>980</v>
      </c>
      <c r="D388" s="156">
        <v>45065</v>
      </c>
      <c r="E388" s="50" t="s">
        <v>1389</v>
      </c>
      <c r="F388" s="155" t="s">
        <v>3776</v>
      </c>
      <c r="G388" s="155" t="s">
        <v>3777</v>
      </c>
      <c r="H388" s="157" t="s">
        <v>3778</v>
      </c>
      <c r="I388" s="158" t="s">
        <v>1393</v>
      </c>
      <c r="J388" s="159">
        <v>4727700</v>
      </c>
      <c r="K388" s="126">
        <v>34984980</v>
      </c>
      <c r="L388" s="97">
        <v>45065</v>
      </c>
      <c r="M388" s="146">
        <v>45290</v>
      </c>
      <c r="N388" s="106">
        <f t="shared" si="12"/>
        <v>225</v>
      </c>
      <c r="O388" s="75" t="s">
        <v>3732</v>
      </c>
      <c r="P388" s="79" t="s">
        <v>3733</v>
      </c>
      <c r="Q388" s="101">
        <v>45062</v>
      </c>
      <c r="R388" s="147">
        <v>768551938</v>
      </c>
      <c r="S388" s="79" t="s">
        <v>3779</v>
      </c>
      <c r="T388" s="126">
        <v>34984980</v>
      </c>
      <c r="U388" s="75" t="s">
        <v>25</v>
      </c>
      <c r="V388" s="75" t="s">
        <v>1003</v>
      </c>
      <c r="W388" s="79"/>
      <c r="X388" s="79"/>
      <c r="Y388" s="79"/>
      <c r="Z388" s="79"/>
      <c r="AA388" s="79"/>
      <c r="AB388" s="79"/>
      <c r="AC388" s="79"/>
      <c r="AD388" s="93"/>
      <c r="AE388" s="79"/>
      <c r="AF388" s="79"/>
      <c r="AG388" s="79"/>
      <c r="AH388" s="79"/>
      <c r="AI388" s="79"/>
      <c r="AJ388" s="79"/>
      <c r="AK388" s="79"/>
      <c r="AL388" s="75"/>
      <c r="AM388" s="75"/>
      <c r="AN388" s="101"/>
      <c r="AO388" s="102"/>
      <c r="AP388" s="76"/>
      <c r="AQ388" s="75" t="s">
        <v>1397</v>
      </c>
      <c r="AR388" s="52" t="s">
        <v>3780</v>
      </c>
      <c r="AS388" s="52" t="s">
        <v>3736</v>
      </c>
      <c r="AT388" s="153" t="s">
        <v>3781</v>
      </c>
      <c r="AU388" s="160"/>
    </row>
    <row r="389" spans="1:47" ht="28.35" customHeight="1" x14ac:dyDescent="0.25">
      <c r="A389" s="127">
        <v>387</v>
      </c>
      <c r="B389" s="155" t="s">
        <v>3782</v>
      </c>
      <c r="C389" s="75" t="s">
        <v>980</v>
      </c>
      <c r="D389" s="156">
        <v>45065</v>
      </c>
      <c r="E389" s="50" t="s">
        <v>1423</v>
      </c>
      <c r="F389" s="155" t="s">
        <v>1944</v>
      </c>
      <c r="G389" s="155" t="s">
        <v>1945</v>
      </c>
      <c r="H389" s="157" t="s">
        <v>3783</v>
      </c>
      <c r="I389" s="158" t="s">
        <v>1477</v>
      </c>
      <c r="J389" s="159">
        <v>3000000</v>
      </c>
      <c r="K389" s="126">
        <v>22200000</v>
      </c>
      <c r="L389" s="97">
        <v>45065</v>
      </c>
      <c r="M389" s="146">
        <v>45290</v>
      </c>
      <c r="N389" s="106">
        <f t="shared" si="12"/>
        <v>225</v>
      </c>
      <c r="O389" s="75" t="s">
        <v>1463</v>
      </c>
      <c r="P389" s="79" t="s">
        <v>3733</v>
      </c>
      <c r="Q389" s="101">
        <v>45062</v>
      </c>
      <c r="R389" s="147">
        <v>768551938</v>
      </c>
      <c r="S389" s="79" t="s">
        <v>3784</v>
      </c>
      <c r="T389" s="126">
        <v>22200000</v>
      </c>
      <c r="U389" s="75" t="s">
        <v>25</v>
      </c>
      <c r="V389" s="75" t="s">
        <v>1003</v>
      </c>
      <c r="W389" s="79"/>
      <c r="X389" s="79"/>
      <c r="Y389" s="79"/>
      <c r="Z389" s="79"/>
      <c r="AA389" s="79"/>
      <c r="AB389" s="79"/>
      <c r="AC389" s="79"/>
      <c r="AD389" s="93"/>
      <c r="AE389" s="79"/>
      <c r="AF389" s="79"/>
      <c r="AG389" s="79"/>
      <c r="AH389" s="79"/>
      <c r="AI389" s="79"/>
      <c r="AJ389" s="79"/>
      <c r="AK389" s="79"/>
      <c r="AL389" s="75"/>
      <c r="AM389" s="75"/>
      <c r="AN389" s="101"/>
      <c r="AO389" s="102"/>
      <c r="AP389" s="76"/>
      <c r="AQ389" s="75" t="s">
        <v>1397</v>
      </c>
      <c r="AR389" s="52" t="s">
        <v>3785</v>
      </c>
      <c r="AS389" s="52" t="s">
        <v>3736</v>
      </c>
      <c r="AT389" s="153" t="s">
        <v>3786</v>
      </c>
      <c r="AU389" s="160"/>
    </row>
    <row r="390" spans="1:47" ht="28.35" customHeight="1" x14ac:dyDescent="0.25">
      <c r="A390" s="145">
        <v>388</v>
      </c>
      <c r="B390" s="155" t="s">
        <v>3787</v>
      </c>
      <c r="C390" s="75" t="s">
        <v>980</v>
      </c>
      <c r="D390" s="156">
        <v>45065</v>
      </c>
      <c r="E390" s="50" t="s">
        <v>1389</v>
      </c>
      <c r="F390" s="155" t="s">
        <v>3788</v>
      </c>
      <c r="G390" s="155" t="s">
        <v>3789</v>
      </c>
      <c r="H390" s="157" t="s">
        <v>3790</v>
      </c>
      <c r="I390" s="158" t="s">
        <v>1955</v>
      </c>
      <c r="J390" s="159">
        <v>3000000</v>
      </c>
      <c r="K390" s="126">
        <v>22100000</v>
      </c>
      <c r="L390" s="97">
        <v>45065</v>
      </c>
      <c r="M390" s="146">
        <v>45290</v>
      </c>
      <c r="N390" s="106">
        <f t="shared" si="12"/>
        <v>225</v>
      </c>
      <c r="O390" s="75" t="s">
        <v>1463</v>
      </c>
      <c r="P390" s="79" t="s">
        <v>3733</v>
      </c>
      <c r="Q390" s="101">
        <v>45062</v>
      </c>
      <c r="R390" s="147">
        <v>768551938</v>
      </c>
      <c r="S390" s="79" t="s">
        <v>3791</v>
      </c>
      <c r="T390" s="126">
        <v>22100000</v>
      </c>
      <c r="U390" s="75" t="s">
        <v>25</v>
      </c>
      <c r="V390" s="75" t="s">
        <v>1003</v>
      </c>
      <c r="W390" s="79"/>
      <c r="X390" s="79"/>
      <c r="Y390" s="79"/>
      <c r="Z390" s="79"/>
      <c r="AA390" s="79"/>
      <c r="AB390" s="79"/>
      <c r="AC390" s="79"/>
      <c r="AD390" s="93"/>
      <c r="AE390" s="79"/>
      <c r="AF390" s="79"/>
      <c r="AG390" s="79"/>
      <c r="AH390" s="79"/>
      <c r="AI390" s="79"/>
      <c r="AJ390" s="79"/>
      <c r="AK390" s="79"/>
      <c r="AL390" s="75"/>
      <c r="AM390" s="75"/>
      <c r="AN390" s="101"/>
      <c r="AO390" s="102"/>
      <c r="AP390" s="76"/>
      <c r="AQ390" s="75" t="s">
        <v>1397</v>
      </c>
      <c r="AR390" s="52" t="s">
        <v>3792</v>
      </c>
      <c r="AS390" s="52" t="s">
        <v>3736</v>
      </c>
      <c r="AT390" s="153" t="s">
        <v>3793</v>
      </c>
      <c r="AU390" s="160"/>
    </row>
    <row r="391" spans="1:47" ht="28.35" customHeight="1" x14ac:dyDescent="0.25">
      <c r="A391" s="148">
        <v>389</v>
      </c>
      <c r="B391" s="155" t="s">
        <v>3794</v>
      </c>
      <c r="C391" s="75" t="s">
        <v>980</v>
      </c>
      <c r="D391" s="156">
        <v>45070</v>
      </c>
      <c r="E391" s="50" t="s">
        <v>1389</v>
      </c>
      <c r="F391" s="155" t="s">
        <v>1961</v>
      </c>
      <c r="G391" s="155" t="s">
        <v>3795</v>
      </c>
      <c r="H391" s="157" t="s">
        <v>3796</v>
      </c>
      <c r="I391" s="158" t="s">
        <v>1462</v>
      </c>
      <c r="J391" s="159">
        <v>4202400</v>
      </c>
      <c r="K391" s="126">
        <v>30397360</v>
      </c>
      <c r="L391" s="97">
        <v>45070</v>
      </c>
      <c r="M391" s="146">
        <v>45289</v>
      </c>
      <c r="N391" s="106">
        <f t="shared" si="12"/>
        <v>219</v>
      </c>
      <c r="O391" s="75" t="s">
        <v>1463</v>
      </c>
      <c r="P391" s="79" t="s">
        <v>3733</v>
      </c>
      <c r="Q391" s="101">
        <v>45062</v>
      </c>
      <c r="R391" s="147">
        <v>768551938</v>
      </c>
      <c r="S391" s="79" t="s">
        <v>3797</v>
      </c>
      <c r="T391" s="126">
        <v>30397360</v>
      </c>
      <c r="U391" s="75" t="s">
        <v>25</v>
      </c>
      <c r="V391" s="75" t="s">
        <v>1003</v>
      </c>
      <c r="W391" s="79"/>
      <c r="X391" s="79"/>
      <c r="Y391" s="79"/>
      <c r="Z391" s="79"/>
      <c r="AA391" s="79"/>
      <c r="AB391" s="79"/>
      <c r="AC391" s="79"/>
      <c r="AD391" s="93"/>
      <c r="AE391" s="79"/>
      <c r="AF391" s="79"/>
      <c r="AG391" s="79"/>
      <c r="AH391" s="79"/>
      <c r="AI391" s="79"/>
      <c r="AJ391" s="79"/>
      <c r="AK391" s="79"/>
      <c r="AL391" s="75"/>
      <c r="AM391" s="75"/>
      <c r="AN391" s="101"/>
      <c r="AO391" s="102"/>
      <c r="AP391" s="76"/>
      <c r="AQ391" s="75" t="s">
        <v>1397</v>
      </c>
      <c r="AR391" s="52" t="s">
        <v>3798</v>
      </c>
      <c r="AS391" s="52" t="s">
        <v>3799</v>
      </c>
      <c r="AT391" s="153" t="s">
        <v>3800</v>
      </c>
      <c r="AU391" s="160"/>
    </row>
    <row r="392" spans="1:47" ht="28.35" customHeight="1" x14ac:dyDescent="0.25">
      <c r="A392" s="145">
        <v>390</v>
      </c>
      <c r="B392" s="155" t="s">
        <v>3801</v>
      </c>
      <c r="C392" s="75" t="s">
        <v>980</v>
      </c>
      <c r="D392" s="156">
        <v>45065</v>
      </c>
      <c r="E392" s="50" t="s">
        <v>1423</v>
      </c>
      <c r="F392" s="155" t="s">
        <v>919</v>
      </c>
      <c r="G392" s="155" t="s">
        <v>3802</v>
      </c>
      <c r="H392" s="157" t="s">
        <v>3803</v>
      </c>
      <c r="I392" s="158" t="s">
        <v>1462</v>
      </c>
      <c r="J392" s="159">
        <v>2626500</v>
      </c>
      <c r="K392" s="126">
        <v>19348550</v>
      </c>
      <c r="L392" s="97">
        <v>45065</v>
      </c>
      <c r="M392" s="146">
        <v>45290</v>
      </c>
      <c r="N392" s="106">
        <f t="shared" si="12"/>
        <v>225</v>
      </c>
      <c r="O392" s="161"/>
      <c r="P392" s="79" t="s">
        <v>3733</v>
      </c>
      <c r="Q392" s="101">
        <v>45062</v>
      </c>
      <c r="R392" s="147">
        <v>768551938</v>
      </c>
      <c r="S392" s="79" t="s">
        <v>3804</v>
      </c>
      <c r="T392" s="126">
        <v>19348550</v>
      </c>
      <c r="U392" s="75" t="s">
        <v>25</v>
      </c>
      <c r="V392" s="75" t="s">
        <v>1003</v>
      </c>
      <c r="W392" s="79"/>
      <c r="X392" s="79"/>
      <c r="Y392" s="79"/>
      <c r="Z392" s="79"/>
      <c r="AA392" s="79"/>
      <c r="AB392" s="79"/>
      <c r="AC392" s="79"/>
      <c r="AD392" s="93"/>
      <c r="AE392" s="79"/>
      <c r="AF392" s="79"/>
      <c r="AG392" s="79"/>
      <c r="AH392" s="79"/>
      <c r="AI392" s="79"/>
      <c r="AJ392" s="79"/>
      <c r="AK392" s="79"/>
      <c r="AL392" s="75"/>
      <c r="AM392" s="75"/>
      <c r="AN392" s="101"/>
      <c r="AO392" s="102"/>
      <c r="AP392" s="76"/>
      <c r="AQ392" s="75" t="s">
        <v>1397</v>
      </c>
      <c r="AR392" s="52" t="s">
        <v>3805</v>
      </c>
      <c r="AS392" s="52" t="s">
        <v>3736</v>
      </c>
      <c r="AT392" s="153" t="s">
        <v>3806</v>
      </c>
      <c r="AU392" s="160"/>
    </row>
    <row r="393" spans="1:47" ht="28.35" customHeight="1" x14ac:dyDescent="0.25">
      <c r="A393" s="127">
        <v>391</v>
      </c>
      <c r="B393" s="155" t="s">
        <v>3807</v>
      </c>
      <c r="C393" s="75" t="s">
        <v>980</v>
      </c>
      <c r="D393" s="156">
        <v>45065</v>
      </c>
      <c r="E393" s="50" t="s">
        <v>1423</v>
      </c>
      <c r="F393" s="155" t="s">
        <v>3808</v>
      </c>
      <c r="G393" s="155" t="s">
        <v>3809</v>
      </c>
      <c r="H393" s="157" t="s">
        <v>3810</v>
      </c>
      <c r="I393" s="158" t="s">
        <v>1462</v>
      </c>
      <c r="J393" s="159">
        <v>1854000</v>
      </c>
      <c r="K393" s="126">
        <v>13657800</v>
      </c>
      <c r="L393" s="97">
        <v>45065</v>
      </c>
      <c r="M393" s="146">
        <v>45290</v>
      </c>
      <c r="N393" s="106">
        <f t="shared" si="12"/>
        <v>225</v>
      </c>
      <c r="O393" s="75" t="s">
        <v>1463</v>
      </c>
      <c r="P393" s="79" t="s">
        <v>3733</v>
      </c>
      <c r="Q393" s="101">
        <v>45062</v>
      </c>
      <c r="R393" s="147">
        <v>768551938</v>
      </c>
      <c r="S393" s="79" t="s">
        <v>3811</v>
      </c>
      <c r="T393" s="126">
        <v>13657800</v>
      </c>
      <c r="U393" s="75" t="s">
        <v>25</v>
      </c>
      <c r="V393" s="75" t="s">
        <v>1003</v>
      </c>
      <c r="W393" s="79"/>
      <c r="X393" s="79"/>
      <c r="Y393" s="79"/>
      <c r="Z393" s="79"/>
      <c r="AA393" s="79"/>
      <c r="AB393" s="79"/>
      <c r="AC393" s="79"/>
      <c r="AD393" s="93"/>
      <c r="AE393" s="79"/>
      <c r="AF393" s="79"/>
      <c r="AG393" s="79"/>
      <c r="AH393" s="79"/>
      <c r="AI393" s="79"/>
      <c r="AJ393" s="79"/>
      <c r="AK393" s="79"/>
      <c r="AL393" s="75"/>
      <c r="AM393" s="75"/>
      <c r="AN393" s="101"/>
      <c r="AO393" s="102"/>
      <c r="AP393" s="76"/>
      <c r="AQ393" s="75" t="s">
        <v>1397</v>
      </c>
      <c r="AR393" s="52" t="s">
        <v>3812</v>
      </c>
      <c r="AS393" s="52" t="s">
        <v>3736</v>
      </c>
      <c r="AT393" s="153" t="s">
        <v>3813</v>
      </c>
      <c r="AU393" s="160"/>
    </row>
    <row r="394" spans="1:47" ht="28.35" customHeight="1" x14ac:dyDescent="0.25">
      <c r="A394" s="125">
        <v>392</v>
      </c>
      <c r="B394" s="155" t="s">
        <v>3814</v>
      </c>
      <c r="C394" s="75" t="s">
        <v>980</v>
      </c>
      <c r="D394" s="156">
        <v>45065</v>
      </c>
      <c r="E394" s="50" t="s">
        <v>1423</v>
      </c>
      <c r="F394" s="155" t="s">
        <v>848</v>
      </c>
      <c r="G394" s="155" t="s">
        <v>847</v>
      </c>
      <c r="H394" s="157" t="s">
        <v>2002</v>
      </c>
      <c r="I394" s="158" t="s">
        <v>1462</v>
      </c>
      <c r="J394" s="159">
        <v>2884000</v>
      </c>
      <c r="K394" s="126">
        <v>21245467</v>
      </c>
      <c r="L394" s="97">
        <v>45065</v>
      </c>
      <c r="M394" s="146">
        <v>45290</v>
      </c>
      <c r="N394" s="106">
        <f t="shared" si="12"/>
        <v>225</v>
      </c>
      <c r="O394" s="75" t="s">
        <v>1463</v>
      </c>
      <c r="P394" s="79" t="s">
        <v>3733</v>
      </c>
      <c r="Q394" s="101">
        <v>45062</v>
      </c>
      <c r="R394" s="147">
        <v>768551938</v>
      </c>
      <c r="S394" s="79" t="s">
        <v>3815</v>
      </c>
      <c r="T394" s="126">
        <v>21245467</v>
      </c>
      <c r="U394" s="75" t="s">
        <v>25</v>
      </c>
      <c r="V394" s="75" t="s">
        <v>1003</v>
      </c>
      <c r="W394" s="79"/>
      <c r="X394" s="79"/>
      <c r="Y394" s="79"/>
      <c r="Z394" s="79"/>
      <c r="AA394" s="79"/>
      <c r="AB394" s="79"/>
      <c r="AC394" s="79"/>
      <c r="AD394" s="93"/>
      <c r="AE394" s="79"/>
      <c r="AF394" s="79"/>
      <c r="AG394" s="79"/>
      <c r="AH394" s="79"/>
      <c r="AI394" s="79"/>
      <c r="AJ394" s="79"/>
      <c r="AK394" s="79"/>
      <c r="AL394" s="75"/>
      <c r="AM394" s="75"/>
      <c r="AN394" s="101"/>
      <c r="AO394" s="102"/>
      <c r="AP394" s="76"/>
      <c r="AQ394" s="75" t="s">
        <v>1397</v>
      </c>
      <c r="AR394" s="52" t="s">
        <v>3816</v>
      </c>
      <c r="AS394" s="52" t="s">
        <v>3736</v>
      </c>
      <c r="AT394" s="153" t="s">
        <v>3817</v>
      </c>
      <c r="AU394" s="160"/>
    </row>
    <row r="395" spans="1:47" ht="28.35" customHeight="1" x14ac:dyDescent="0.25">
      <c r="A395" s="127">
        <v>393</v>
      </c>
      <c r="B395" s="155" t="s">
        <v>3818</v>
      </c>
      <c r="C395" s="75" t="s">
        <v>980</v>
      </c>
      <c r="D395" s="156">
        <v>45070</v>
      </c>
      <c r="E395" s="50" t="s">
        <v>1389</v>
      </c>
      <c r="F395" s="155" t="s">
        <v>3819</v>
      </c>
      <c r="G395" s="155" t="s">
        <v>3820</v>
      </c>
      <c r="H395" s="157" t="s">
        <v>3821</v>
      </c>
      <c r="I395" s="158" t="s">
        <v>1994</v>
      </c>
      <c r="J395" s="159">
        <v>4202400</v>
      </c>
      <c r="K395" s="126">
        <v>30257280</v>
      </c>
      <c r="L395" s="97">
        <v>45070</v>
      </c>
      <c r="M395" s="146">
        <v>45288</v>
      </c>
      <c r="N395" s="106">
        <f t="shared" si="12"/>
        <v>218</v>
      </c>
      <c r="O395" s="75" t="s">
        <v>1463</v>
      </c>
      <c r="P395" s="79" t="s">
        <v>3733</v>
      </c>
      <c r="Q395" s="101">
        <v>45062</v>
      </c>
      <c r="R395" s="147">
        <v>768551938</v>
      </c>
      <c r="S395" s="79" t="s">
        <v>3822</v>
      </c>
      <c r="T395" s="126">
        <v>30257280</v>
      </c>
      <c r="U395" s="75" t="s">
        <v>25</v>
      </c>
      <c r="V395" s="75" t="s">
        <v>1003</v>
      </c>
      <c r="W395" s="79"/>
      <c r="X395" s="79"/>
      <c r="Y395" s="79"/>
      <c r="Z395" s="79"/>
      <c r="AA395" s="79"/>
      <c r="AB395" s="79"/>
      <c r="AC395" s="79"/>
      <c r="AD395" s="93"/>
      <c r="AE395" s="79"/>
      <c r="AF395" s="79"/>
      <c r="AG395" s="79"/>
      <c r="AH395" s="79"/>
      <c r="AI395" s="79"/>
      <c r="AJ395" s="79"/>
      <c r="AK395" s="79"/>
      <c r="AL395" s="75"/>
      <c r="AM395" s="75"/>
      <c r="AN395" s="101"/>
      <c r="AO395" s="102"/>
      <c r="AP395" s="76"/>
      <c r="AQ395" s="75" t="s">
        <v>1397</v>
      </c>
      <c r="AR395" s="52" t="s">
        <v>3823</v>
      </c>
      <c r="AS395" s="52" t="s">
        <v>3824</v>
      </c>
      <c r="AT395" s="153" t="s">
        <v>3737</v>
      </c>
      <c r="AU395" s="160"/>
    </row>
    <row r="396" spans="1:47" ht="28.35" customHeight="1" x14ac:dyDescent="0.25">
      <c r="A396" s="145">
        <v>394</v>
      </c>
      <c r="B396" s="155" t="s">
        <v>3825</v>
      </c>
      <c r="C396" s="75" t="s">
        <v>980</v>
      </c>
      <c r="D396" s="156">
        <v>45065</v>
      </c>
      <c r="E396" s="50" t="s">
        <v>1389</v>
      </c>
      <c r="F396" s="155" t="s">
        <v>3826</v>
      </c>
      <c r="G396" s="155" t="s">
        <v>3827</v>
      </c>
      <c r="H396" s="157" t="s">
        <v>3828</v>
      </c>
      <c r="I396" s="158" t="s">
        <v>2460</v>
      </c>
      <c r="J396" s="159">
        <v>3887220</v>
      </c>
      <c r="K396" s="126">
        <v>28635854</v>
      </c>
      <c r="L396" s="97">
        <v>45065</v>
      </c>
      <c r="M396" s="146">
        <v>45290</v>
      </c>
      <c r="N396" s="106">
        <f t="shared" si="12"/>
        <v>225</v>
      </c>
      <c r="O396" s="75" t="s">
        <v>1463</v>
      </c>
      <c r="P396" s="79" t="s">
        <v>3733</v>
      </c>
      <c r="Q396" s="101">
        <v>45062</v>
      </c>
      <c r="R396" s="147">
        <v>768551938</v>
      </c>
      <c r="S396" s="79" t="s">
        <v>3829</v>
      </c>
      <c r="T396" s="126">
        <v>28635854</v>
      </c>
      <c r="U396" s="75" t="s">
        <v>25</v>
      </c>
      <c r="V396" s="75" t="s">
        <v>1003</v>
      </c>
      <c r="W396" s="79"/>
      <c r="X396" s="79"/>
      <c r="Y396" s="79"/>
      <c r="Z396" s="79"/>
      <c r="AA396" s="79"/>
      <c r="AB396" s="79"/>
      <c r="AC396" s="79"/>
      <c r="AD396" s="93"/>
      <c r="AE396" s="79"/>
      <c r="AF396" s="79"/>
      <c r="AG396" s="79"/>
      <c r="AH396" s="79"/>
      <c r="AI396" s="79"/>
      <c r="AJ396" s="79"/>
      <c r="AK396" s="79"/>
      <c r="AL396" s="75"/>
      <c r="AM396" s="75"/>
      <c r="AN396" s="101"/>
      <c r="AO396" s="102"/>
      <c r="AP396" s="76"/>
      <c r="AQ396" s="75" t="s">
        <v>1397</v>
      </c>
      <c r="AR396" s="52" t="s">
        <v>3830</v>
      </c>
      <c r="AS396" s="52" t="s">
        <v>3736</v>
      </c>
      <c r="AT396" s="153" t="s">
        <v>3737</v>
      </c>
      <c r="AU396" s="160"/>
    </row>
    <row r="397" spans="1:47" ht="28.35" customHeight="1" x14ac:dyDescent="0.25">
      <c r="A397" s="148">
        <v>395</v>
      </c>
      <c r="B397" s="155" t="s">
        <v>3831</v>
      </c>
      <c r="C397" s="75" t="s">
        <v>980</v>
      </c>
      <c r="D397" s="156">
        <v>45065</v>
      </c>
      <c r="E397" s="50" t="s">
        <v>1423</v>
      </c>
      <c r="F397" s="155" t="s">
        <v>3832</v>
      </c>
      <c r="G397" s="155" t="s">
        <v>3833</v>
      </c>
      <c r="H397" s="157" t="s">
        <v>3834</v>
      </c>
      <c r="I397" s="158" t="s">
        <v>3835</v>
      </c>
      <c r="J397" s="159">
        <v>2311320</v>
      </c>
      <c r="K397" s="126">
        <v>15948108</v>
      </c>
      <c r="L397" s="97">
        <v>45065</v>
      </c>
      <c r="M397" s="146">
        <v>45275</v>
      </c>
      <c r="N397" s="106">
        <f t="shared" si="12"/>
        <v>210</v>
      </c>
      <c r="O397" s="75" t="s">
        <v>1463</v>
      </c>
      <c r="P397" s="79" t="s">
        <v>3733</v>
      </c>
      <c r="Q397" s="101">
        <v>45062</v>
      </c>
      <c r="R397" s="147">
        <v>768551938</v>
      </c>
      <c r="S397" s="79" t="s">
        <v>3836</v>
      </c>
      <c r="T397" s="126">
        <v>15948108</v>
      </c>
      <c r="U397" s="75" t="s">
        <v>25</v>
      </c>
      <c r="V397" s="75" t="s">
        <v>1003</v>
      </c>
      <c r="W397" s="79"/>
      <c r="X397" s="79"/>
      <c r="Y397" s="79"/>
      <c r="Z397" s="79"/>
      <c r="AA397" s="79"/>
      <c r="AB397" s="79"/>
      <c r="AC397" s="79"/>
      <c r="AD397" s="93"/>
      <c r="AE397" s="79"/>
      <c r="AF397" s="79"/>
      <c r="AG397" s="79"/>
      <c r="AH397" s="79"/>
      <c r="AI397" s="79"/>
      <c r="AJ397" s="79"/>
      <c r="AK397" s="79"/>
      <c r="AL397" s="75"/>
      <c r="AM397" s="75"/>
      <c r="AN397" s="101"/>
      <c r="AO397" s="102"/>
      <c r="AP397" s="76"/>
      <c r="AQ397" s="75" t="s">
        <v>1397</v>
      </c>
      <c r="AR397" s="52" t="s">
        <v>3837</v>
      </c>
      <c r="AS397" s="52" t="s">
        <v>3736</v>
      </c>
      <c r="AT397" s="153" t="s">
        <v>3737</v>
      </c>
      <c r="AU397" s="160"/>
    </row>
    <row r="398" spans="1:47" ht="28.35" customHeight="1" x14ac:dyDescent="0.25">
      <c r="A398" s="145">
        <v>396</v>
      </c>
      <c r="B398" s="155" t="s">
        <v>3838</v>
      </c>
      <c r="C398" s="75" t="s">
        <v>980</v>
      </c>
      <c r="D398" s="156">
        <v>45069</v>
      </c>
      <c r="E398" s="50" t="s">
        <v>1423</v>
      </c>
      <c r="F398" s="155" t="s">
        <v>2236</v>
      </c>
      <c r="G398" s="155" t="s">
        <v>3839</v>
      </c>
      <c r="H398" s="157" t="s">
        <v>3840</v>
      </c>
      <c r="I398" s="158" t="s">
        <v>3835</v>
      </c>
      <c r="J398" s="159">
        <v>2311320</v>
      </c>
      <c r="K398" s="126">
        <v>15948108</v>
      </c>
      <c r="L398" s="97">
        <v>45069</v>
      </c>
      <c r="M398" s="146">
        <v>45277</v>
      </c>
      <c r="N398" s="106">
        <f t="shared" si="12"/>
        <v>208</v>
      </c>
      <c r="O398" s="75" t="s">
        <v>1463</v>
      </c>
      <c r="P398" s="79" t="s">
        <v>3733</v>
      </c>
      <c r="Q398" s="101">
        <v>45062</v>
      </c>
      <c r="R398" s="147">
        <v>768551938</v>
      </c>
      <c r="S398" s="79" t="s">
        <v>3841</v>
      </c>
      <c r="T398" s="126">
        <v>15948108</v>
      </c>
      <c r="U398" s="75" t="s">
        <v>25</v>
      </c>
      <c r="V398" s="75" t="s">
        <v>1003</v>
      </c>
      <c r="W398" s="79"/>
      <c r="X398" s="79"/>
      <c r="Y398" s="79"/>
      <c r="Z398" s="79"/>
      <c r="AA398" s="79"/>
      <c r="AB398" s="79"/>
      <c r="AC398" s="79"/>
      <c r="AD398" s="93"/>
      <c r="AE398" s="79"/>
      <c r="AF398" s="79"/>
      <c r="AG398" s="79"/>
      <c r="AH398" s="79"/>
      <c r="AI398" s="79"/>
      <c r="AJ398" s="79"/>
      <c r="AK398" s="79"/>
      <c r="AL398" s="75"/>
      <c r="AM398" s="75"/>
      <c r="AN398" s="101"/>
      <c r="AO398" s="102"/>
      <c r="AP398" s="76"/>
      <c r="AQ398" s="75" t="s">
        <v>1397</v>
      </c>
      <c r="AR398" s="52" t="s">
        <v>3842</v>
      </c>
      <c r="AS398" s="52" t="s">
        <v>3736</v>
      </c>
      <c r="AT398" s="153" t="s">
        <v>3737</v>
      </c>
      <c r="AU398" s="160"/>
    </row>
    <row r="399" spans="1:47" ht="28.35" customHeight="1" x14ac:dyDescent="0.25">
      <c r="A399" s="127">
        <v>397</v>
      </c>
      <c r="B399" s="155" t="s">
        <v>3843</v>
      </c>
      <c r="C399" s="75" t="s">
        <v>980</v>
      </c>
      <c r="D399" s="156">
        <v>45070</v>
      </c>
      <c r="E399" s="50" t="s">
        <v>1389</v>
      </c>
      <c r="F399" s="155" t="s">
        <v>3844</v>
      </c>
      <c r="G399" s="155" t="s">
        <v>3845</v>
      </c>
      <c r="H399" s="157" t="s">
        <v>3846</v>
      </c>
      <c r="I399" s="158" t="s">
        <v>1477</v>
      </c>
      <c r="J399" s="159">
        <v>3605000</v>
      </c>
      <c r="K399" s="126">
        <v>25956000</v>
      </c>
      <c r="L399" s="97">
        <v>45070</v>
      </c>
      <c r="M399" s="146">
        <v>45288</v>
      </c>
      <c r="N399" s="106">
        <f t="shared" si="12"/>
        <v>218</v>
      </c>
      <c r="O399" s="75" t="s">
        <v>1463</v>
      </c>
      <c r="P399" s="79" t="s">
        <v>3733</v>
      </c>
      <c r="Q399" s="101">
        <v>45062</v>
      </c>
      <c r="R399" s="147">
        <v>768551938</v>
      </c>
      <c r="S399" s="79" t="s">
        <v>3847</v>
      </c>
      <c r="T399" s="126">
        <v>25956000</v>
      </c>
      <c r="U399" s="75" t="s">
        <v>25</v>
      </c>
      <c r="V399" s="75" t="s">
        <v>1003</v>
      </c>
      <c r="W399" s="79"/>
      <c r="X399" s="79"/>
      <c r="Y399" s="79"/>
      <c r="Z399" s="79"/>
      <c r="AA399" s="79"/>
      <c r="AB399" s="79"/>
      <c r="AC399" s="79"/>
      <c r="AD399" s="93"/>
      <c r="AE399" s="79"/>
      <c r="AF399" s="79"/>
      <c r="AG399" s="79"/>
      <c r="AH399" s="79"/>
      <c r="AI399" s="79"/>
      <c r="AJ399" s="79"/>
      <c r="AK399" s="79"/>
      <c r="AL399" s="75"/>
      <c r="AM399" s="75"/>
      <c r="AN399" s="101"/>
      <c r="AO399" s="102"/>
      <c r="AP399" s="76"/>
      <c r="AQ399" s="75" t="s">
        <v>1397</v>
      </c>
      <c r="AR399" s="52" t="s">
        <v>3848</v>
      </c>
      <c r="AS399" s="52" t="s">
        <v>3736</v>
      </c>
      <c r="AT399" s="153" t="s">
        <v>3737</v>
      </c>
      <c r="AU399" s="160"/>
    </row>
    <row r="400" spans="1:47" ht="28.35" customHeight="1" x14ac:dyDescent="0.25">
      <c r="A400" s="125">
        <v>398</v>
      </c>
      <c r="B400" s="155" t="s">
        <v>3849</v>
      </c>
      <c r="C400" s="75" t="s">
        <v>980</v>
      </c>
      <c r="D400" s="156">
        <v>45069</v>
      </c>
      <c r="E400" s="50" t="s">
        <v>1423</v>
      </c>
      <c r="F400" s="155" t="s">
        <v>3850</v>
      </c>
      <c r="G400" s="155" t="s">
        <v>2271</v>
      </c>
      <c r="H400" s="157" t="s">
        <v>3851</v>
      </c>
      <c r="I400" s="158" t="s">
        <v>1955</v>
      </c>
      <c r="J400" s="159">
        <v>2311320</v>
      </c>
      <c r="K400" s="126">
        <v>15948108</v>
      </c>
      <c r="L400" s="97">
        <v>45069</v>
      </c>
      <c r="M400" s="146">
        <v>45277</v>
      </c>
      <c r="N400" s="106">
        <f t="shared" si="12"/>
        <v>208</v>
      </c>
      <c r="O400" s="75" t="s">
        <v>1463</v>
      </c>
      <c r="P400" s="79" t="s">
        <v>3733</v>
      </c>
      <c r="Q400" s="101">
        <v>45062</v>
      </c>
      <c r="R400" s="147">
        <v>768551938</v>
      </c>
      <c r="S400" s="79" t="s">
        <v>3852</v>
      </c>
      <c r="T400" s="126">
        <v>15948108</v>
      </c>
      <c r="U400" s="75" t="s">
        <v>25</v>
      </c>
      <c r="V400" s="75" t="s">
        <v>1003</v>
      </c>
      <c r="W400" s="79"/>
      <c r="X400" s="79"/>
      <c r="Y400" s="79"/>
      <c r="Z400" s="79"/>
      <c r="AA400" s="79"/>
      <c r="AB400" s="79"/>
      <c r="AC400" s="79"/>
      <c r="AD400" s="93"/>
      <c r="AE400" s="79"/>
      <c r="AF400" s="79"/>
      <c r="AG400" s="79"/>
      <c r="AH400" s="79"/>
      <c r="AI400" s="79"/>
      <c r="AJ400" s="79"/>
      <c r="AK400" s="79"/>
      <c r="AL400" s="75"/>
      <c r="AM400" s="75"/>
      <c r="AN400" s="101"/>
      <c r="AO400" s="102"/>
      <c r="AP400" s="76"/>
      <c r="AQ400" s="75" t="s">
        <v>1397</v>
      </c>
      <c r="AR400" s="52" t="s">
        <v>3837</v>
      </c>
      <c r="AS400" s="52" t="s">
        <v>3736</v>
      </c>
      <c r="AT400" s="153" t="s">
        <v>3737</v>
      </c>
      <c r="AU400" s="160"/>
    </row>
    <row r="401" spans="1:47" ht="28.35" customHeight="1" x14ac:dyDescent="0.25">
      <c r="A401" s="127">
        <v>399</v>
      </c>
      <c r="B401" s="155" t="s">
        <v>3853</v>
      </c>
      <c r="C401" s="75" t="s">
        <v>980</v>
      </c>
      <c r="D401" s="156">
        <v>45065</v>
      </c>
      <c r="E401" s="50" t="s">
        <v>1389</v>
      </c>
      <c r="F401" s="155" t="s">
        <v>3854</v>
      </c>
      <c r="G401" s="155" t="s">
        <v>3855</v>
      </c>
      <c r="H401" s="157" t="s">
        <v>3856</v>
      </c>
      <c r="I401" s="158" t="s">
        <v>1393</v>
      </c>
      <c r="J401" s="159">
        <v>3000000</v>
      </c>
      <c r="K401" s="126">
        <v>22100000</v>
      </c>
      <c r="L401" s="97">
        <v>45065</v>
      </c>
      <c r="M401" s="146">
        <v>45290</v>
      </c>
      <c r="N401" s="106">
        <f t="shared" si="12"/>
        <v>225</v>
      </c>
      <c r="O401" s="75" t="s">
        <v>3732</v>
      </c>
      <c r="P401" s="79" t="s">
        <v>3733</v>
      </c>
      <c r="Q401" s="101">
        <v>45062</v>
      </c>
      <c r="R401" s="147">
        <v>768551938</v>
      </c>
      <c r="S401" s="79" t="s">
        <v>3857</v>
      </c>
      <c r="T401" s="126">
        <v>22100000</v>
      </c>
      <c r="U401" s="75" t="s">
        <v>25</v>
      </c>
      <c r="V401" s="75" t="s">
        <v>1003</v>
      </c>
      <c r="W401" s="79"/>
      <c r="X401" s="79"/>
      <c r="Y401" s="79"/>
      <c r="Z401" s="79"/>
      <c r="AA401" s="79"/>
      <c r="AB401" s="79"/>
      <c r="AC401" s="79"/>
      <c r="AD401" s="93"/>
      <c r="AE401" s="79"/>
      <c r="AF401" s="79"/>
      <c r="AG401" s="79"/>
      <c r="AH401" s="79"/>
      <c r="AI401" s="79"/>
      <c r="AJ401" s="79"/>
      <c r="AK401" s="79"/>
      <c r="AL401" s="75"/>
      <c r="AM401" s="75"/>
      <c r="AN401" s="101"/>
      <c r="AO401" s="102"/>
      <c r="AP401" s="76"/>
      <c r="AQ401" s="75" t="s">
        <v>1397</v>
      </c>
      <c r="AR401" s="52" t="s">
        <v>3858</v>
      </c>
      <c r="AS401" s="52" t="s">
        <v>3736</v>
      </c>
      <c r="AT401" s="153" t="s">
        <v>3737</v>
      </c>
      <c r="AU401" s="160"/>
    </row>
    <row r="402" spans="1:47" ht="28.35" customHeight="1" x14ac:dyDescent="0.25">
      <c r="A402" s="145">
        <v>400</v>
      </c>
      <c r="B402" s="155" t="s">
        <v>3859</v>
      </c>
      <c r="C402" s="75" t="s">
        <v>980</v>
      </c>
      <c r="D402" s="156">
        <v>45076</v>
      </c>
      <c r="E402" s="50" t="s">
        <v>1423</v>
      </c>
      <c r="F402" s="155" t="s">
        <v>3860</v>
      </c>
      <c r="G402" s="155" t="s">
        <v>3861</v>
      </c>
      <c r="H402" s="157" t="s">
        <v>3862</v>
      </c>
      <c r="I402" s="158" t="s">
        <v>1528</v>
      </c>
      <c r="J402" s="159">
        <v>2322135</v>
      </c>
      <c r="K402" s="126">
        <v>16254945</v>
      </c>
      <c r="L402" s="97">
        <v>45076</v>
      </c>
      <c r="M402" s="146">
        <v>45290</v>
      </c>
      <c r="N402" s="106">
        <f t="shared" si="12"/>
        <v>214</v>
      </c>
      <c r="O402" s="75" t="s">
        <v>1529</v>
      </c>
      <c r="P402" s="79" t="s">
        <v>2083</v>
      </c>
      <c r="Q402" s="101">
        <v>45058</v>
      </c>
      <c r="R402" s="147">
        <v>16254945</v>
      </c>
      <c r="S402" s="79" t="s">
        <v>3863</v>
      </c>
      <c r="T402" s="126">
        <v>16254945</v>
      </c>
      <c r="U402" s="75" t="s">
        <v>3864</v>
      </c>
      <c r="V402" s="66" t="s">
        <v>1055</v>
      </c>
      <c r="W402" s="79"/>
      <c r="X402" s="79"/>
      <c r="Y402" s="79"/>
      <c r="Z402" s="79"/>
      <c r="AA402" s="79"/>
      <c r="AB402" s="79"/>
      <c r="AC402" s="79"/>
      <c r="AD402" s="93"/>
      <c r="AE402" s="79"/>
      <c r="AF402" s="79"/>
      <c r="AG402" s="79"/>
      <c r="AH402" s="79"/>
      <c r="AI402" s="79"/>
      <c r="AJ402" s="79"/>
      <c r="AK402" s="79"/>
      <c r="AL402" s="75"/>
      <c r="AM402" s="75"/>
      <c r="AN402" s="101"/>
      <c r="AO402" s="102"/>
      <c r="AP402" s="76"/>
      <c r="AQ402" s="75" t="s">
        <v>1397</v>
      </c>
      <c r="AR402" s="52" t="s">
        <v>3865</v>
      </c>
      <c r="AS402" s="52"/>
      <c r="AT402" s="153" t="s">
        <v>3866</v>
      </c>
      <c r="AU402" s="160"/>
    </row>
    <row r="403" spans="1:47" ht="28.35" customHeight="1" x14ac:dyDescent="0.25">
      <c r="A403" s="148">
        <v>401</v>
      </c>
      <c r="B403" s="155" t="s">
        <v>3867</v>
      </c>
      <c r="C403" s="75" t="s">
        <v>980</v>
      </c>
      <c r="D403" s="156">
        <v>45070</v>
      </c>
      <c r="E403" s="50" t="s">
        <v>1423</v>
      </c>
      <c r="F403" s="155" t="s">
        <v>3868</v>
      </c>
      <c r="G403" s="155" t="s">
        <v>3869</v>
      </c>
      <c r="H403" s="157" t="s">
        <v>2887</v>
      </c>
      <c r="I403" s="158" t="s">
        <v>1495</v>
      </c>
      <c r="J403" s="159">
        <v>2266000</v>
      </c>
      <c r="K403" s="126">
        <v>15862000</v>
      </c>
      <c r="L403" s="97">
        <v>45070</v>
      </c>
      <c r="M403" s="146">
        <v>45282</v>
      </c>
      <c r="N403" s="106">
        <f t="shared" si="12"/>
        <v>212</v>
      </c>
      <c r="O403" s="75" t="s">
        <v>1496</v>
      </c>
      <c r="P403" s="79" t="s">
        <v>3733</v>
      </c>
      <c r="Q403" s="101">
        <v>45062</v>
      </c>
      <c r="R403" s="147">
        <v>768551938</v>
      </c>
      <c r="S403" s="79" t="s">
        <v>3870</v>
      </c>
      <c r="T403" s="126">
        <v>15862000</v>
      </c>
      <c r="U403" s="75" t="s">
        <v>25</v>
      </c>
      <c r="V403" s="75" t="s">
        <v>1003</v>
      </c>
      <c r="W403" s="79"/>
      <c r="X403" s="79"/>
      <c r="Y403" s="79"/>
      <c r="Z403" s="79"/>
      <c r="AA403" s="79"/>
      <c r="AB403" s="79"/>
      <c r="AC403" s="79"/>
      <c r="AD403" s="93"/>
      <c r="AE403" s="79"/>
      <c r="AF403" s="79"/>
      <c r="AG403" s="79"/>
      <c r="AH403" s="79"/>
      <c r="AI403" s="79"/>
      <c r="AJ403" s="79"/>
      <c r="AK403" s="79"/>
      <c r="AL403" s="75"/>
      <c r="AM403" s="75"/>
      <c r="AN403" s="101"/>
      <c r="AO403" s="102"/>
      <c r="AP403" s="76"/>
      <c r="AQ403" s="75" t="s">
        <v>1397</v>
      </c>
      <c r="AR403" s="52" t="s">
        <v>3871</v>
      </c>
      <c r="AS403" s="52"/>
      <c r="AT403" s="153" t="s">
        <v>3872</v>
      </c>
      <c r="AU403" s="160"/>
    </row>
    <row r="404" spans="1:47" ht="28.35" customHeight="1" x14ac:dyDescent="0.25">
      <c r="A404" s="145">
        <v>402</v>
      </c>
      <c r="B404" s="155" t="s">
        <v>3873</v>
      </c>
      <c r="C404" s="75" t="s">
        <v>980</v>
      </c>
      <c r="D404" s="156">
        <v>45071</v>
      </c>
      <c r="E404" s="50" t="s">
        <v>1423</v>
      </c>
      <c r="F404" s="155" t="s">
        <v>3874</v>
      </c>
      <c r="G404" s="155" t="s">
        <v>3875</v>
      </c>
      <c r="H404" s="157" t="s">
        <v>3851</v>
      </c>
      <c r="I404" s="158" t="s">
        <v>1955</v>
      </c>
      <c r="J404" s="159">
        <v>2311320</v>
      </c>
      <c r="K404" s="126">
        <v>15485844</v>
      </c>
      <c r="L404" s="97">
        <v>45071</v>
      </c>
      <c r="M404" s="146">
        <v>45275</v>
      </c>
      <c r="N404" s="106">
        <f t="shared" si="12"/>
        <v>204</v>
      </c>
      <c r="O404" s="75" t="s">
        <v>1463</v>
      </c>
      <c r="P404" s="79" t="s">
        <v>3733</v>
      </c>
      <c r="Q404" s="101">
        <v>45062</v>
      </c>
      <c r="R404" s="147">
        <v>768551938</v>
      </c>
      <c r="S404" s="79" t="s">
        <v>3876</v>
      </c>
      <c r="T404" s="126">
        <v>15485844</v>
      </c>
      <c r="U404" s="75" t="s">
        <v>25</v>
      </c>
      <c r="V404" s="75" t="s">
        <v>1003</v>
      </c>
      <c r="W404" s="79"/>
      <c r="X404" s="79"/>
      <c r="Y404" s="79"/>
      <c r="Z404" s="79"/>
      <c r="AA404" s="79"/>
      <c r="AB404" s="79"/>
      <c r="AC404" s="79"/>
      <c r="AD404" s="93"/>
      <c r="AE404" s="79"/>
      <c r="AF404" s="79"/>
      <c r="AG404" s="79"/>
      <c r="AH404" s="79"/>
      <c r="AI404" s="79"/>
      <c r="AJ404" s="79"/>
      <c r="AK404" s="79"/>
      <c r="AL404" s="75"/>
      <c r="AM404" s="75"/>
      <c r="AN404" s="101"/>
      <c r="AO404" s="102"/>
      <c r="AP404" s="76"/>
      <c r="AQ404" s="75" t="s">
        <v>1397</v>
      </c>
      <c r="AR404" s="52" t="s">
        <v>3877</v>
      </c>
      <c r="AS404" s="52"/>
      <c r="AT404" s="153" t="s">
        <v>3878</v>
      </c>
      <c r="AU404" s="160"/>
    </row>
    <row r="405" spans="1:47" ht="28.35" customHeight="1" x14ac:dyDescent="0.25">
      <c r="A405" s="127">
        <v>403</v>
      </c>
      <c r="B405" s="155" t="s">
        <v>3879</v>
      </c>
      <c r="C405" s="75" t="s">
        <v>980</v>
      </c>
      <c r="D405" s="156">
        <v>45071</v>
      </c>
      <c r="E405" s="50" t="s">
        <v>1423</v>
      </c>
      <c r="F405" s="155" t="s">
        <v>3880</v>
      </c>
      <c r="G405" s="155" t="s">
        <v>3881</v>
      </c>
      <c r="H405" s="157" t="s">
        <v>3882</v>
      </c>
      <c r="I405" s="158" t="s">
        <v>2460</v>
      </c>
      <c r="J405" s="159">
        <v>2163000</v>
      </c>
      <c r="K405" s="126">
        <v>20703000</v>
      </c>
      <c r="L405" s="97">
        <v>45071</v>
      </c>
      <c r="M405" s="146">
        <v>45275</v>
      </c>
      <c r="N405" s="106">
        <f t="shared" si="12"/>
        <v>204</v>
      </c>
      <c r="O405" s="75" t="s">
        <v>1463</v>
      </c>
      <c r="P405" s="79" t="s">
        <v>3733</v>
      </c>
      <c r="Q405" s="101">
        <v>45062</v>
      </c>
      <c r="R405" s="147">
        <v>768551938</v>
      </c>
      <c r="S405" s="79" t="s">
        <v>3883</v>
      </c>
      <c r="T405" s="126">
        <v>20703000</v>
      </c>
      <c r="U405" s="75" t="s">
        <v>25</v>
      </c>
      <c r="V405" s="75" t="s">
        <v>1003</v>
      </c>
      <c r="W405" s="79"/>
      <c r="X405" s="79"/>
      <c r="Y405" s="79"/>
      <c r="Z405" s="79"/>
      <c r="AA405" s="79"/>
      <c r="AB405" s="79"/>
      <c r="AC405" s="79"/>
      <c r="AD405" s="93"/>
      <c r="AE405" s="79"/>
      <c r="AF405" s="79"/>
      <c r="AG405" s="79"/>
      <c r="AH405" s="79"/>
      <c r="AI405" s="79"/>
      <c r="AJ405" s="79"/>
      <c r="AK405" s="79"/>
      <c r="AL405" s="75"/>
      <c r="AM405" s="75"/>
      <c r="AN405" s="101"/>
      <c r="AO405" s="102"/>
      <c r="AP405" s="76"/>
      <c r="AQ405" s="75" t="s">
        <v>1397</v>
      </c>
      <c r="AR405" s="52" t="s">
        <v>3884</v>
      </c>
      <c r="AS405" s="52"/>
      <c r="AT405" s="153" t="s">
        <v>3885</v>
      </c>
      <c r="AU405" s="160"/>
    </row>
    <row r="406" spans="1:47" ht="28.35" customHeight="1" x14ac:dyDescent="0.25">
      <c r="A406" s="125">
        <v>404</v>
      </c>
      <c r="B406" s="155" t="s">
        <v>3886</v>
      </c>
      <c r="C406" s="75" t="s">
        <v>980</v>
      </c>
      <c r="D406" s="156">
        <v>45071</v>
      </c>
      <c r="E406" s="50" t="s">
        <v>1389</v>
      </c>
      <c r="F406" s="155" t="s">
        <v>3887</v>
      </c>
      <c r="G406" s="155" t="s">
        <v>3888</v>
      </c>
      <c r="H406" s="157" t="s">
        <v>3828</v>
      </c>
      <c r="I406" s="158" t="s">
        <v>2460</v>
      </c>
      <c r="J406" s="159">
        <v>3677100</v>
      </c>
      <c r="K406" s="126">
        <v>24636570</v>
      </c>
      <c r="L406" s="97">
        <v>45071</v>
      </c>
      <c r="M406" s="146">
        <v>45277</v>
      </c>
      <c r="N406" s="106">
        <f t="shared" si="12"/>
        <v>206</v>
      </c>
      <c r="O406" s="75" t="s">
        <v>1463</v>
      </c>
      <c r="P406" s="79" t="s">
        <v>3733</v>
      </c>
      <c r="Q406" s="101">
        <v>45062</v>
      </c>
      <c r="R406" s="147">
        <v>768551938</v>
      </c>
      <c r="S406" s="79" t="s">
        <v>3889</v>
      </c>
      <c r="T406" s="126">
        <v>24636570</v>
      </c>
      <c r="U406" s="75" t="s">
        <v>25</v>
      </c>
      <c r="V406" s="75" t="s">
        <v>1003</v>
      </c>
      <c r="W406" s="79"/>
      <c r="X406" s="79"/>
      <c r="Y406" s="79"/>
      <c r="Z406" s="79"/>
      <c r="AA406" s="79"/>
      <c r="AB406" s="79"/>
      <c r="AC406" s="79"/>
      <c r="AD406" s="93"/>
      <c r="AE406" s="79"/>
      <c r="AF406" s="79"/>
      <c r="AG406" s="79"/>
      <c r="AH406" s="79"/>
      <c r="AI406" s="79"/>
      <c r="AJ406" s="79"/>
      <c r="AK406" s="79"/>
      <c r="AL406" s="75"/>
      <c r="AM406" s="75"/>
      <c r="AN406" s="101"/>
      <c r="AO406" s="102"/>
      <c r="AP406" s="76"/>
      <c r="AQ406" s="75" t="s">
        <v>1397</v>
      </c>
      <c r="AR406" s="52" t="s">
        <v>3890</v>
      </c>
      <c r="AS406" s="52"/>
      <c r="AT406" s="153" t="s">
        <v>3891</v>
      </c>
      <c r="AU406" s="160"/>
    </row>
    <row r="407" spans="1:47" ht="28.35" customHeight="1" x14ac:dyDescent="0.25">
      <c r="A407" s="127">
        <v>405</v>
      </c>
      <c r="B407" s="155" t="s">
        <v>3892</v>
      </c>
      <c r="C407" s="75" t="s">
        <v>980</v>
      </c>
      <c r="D407" s="156">
        <v>45071</v>
      </c>
      <c r="E407" s="50" t="s">
        <v>1389</v>
      </c>
      <c r="F407" s="155" t="s">
        <v>3893</v>
      </c>
      <c r="G407" s="155" t="s">
        <v>3894</v>
      </c>
      <c r="H407" s="157" t="s">
        <v>3895</v>
      </c>
      <c r="I407" s="158" t="s">
        <v>1994</v>
      </c>
      <c r="J407" s="159">
        <v>3500000</v>
      </c>
      <c r="K407" s="126">
        <v>25083333</v>
      </c>
      <c r="L407" s="97">
        <v>45071</v>
      </c>
      <c r="M407" s="146">
        <v>45289</v>
      </c>
      <c r="N407" s="106">
        <f t="shared" si="12"/>
        <v>218</v>
      </c>
      <c r="O407" s="75" t="s">
        <v>1995</v>
      </c>
      <c r="P407" s="79" t="s">
        <v>3733</v>
      </c>
      <c r="Q407" s="101">
        <v>45062</v>
      </c>
      <c r="R407" s="147">
        <v>768551938</v>
      </c>
      <c r="S407" s="79" t="s">
        <v>3896</v>
      </c>
      <c r="T407" s="126">
        <v>25083333</v>
      </c>
      <c r="U407" s="75" t="s">
        <v>25</v>
      </c>
      <c r="V407" s="75" t="s">
        <v>1003</v>
      </c>
      <c r="W407" s="79"/>
      <c r="X407" s="79"/>
      <c r="Y407" s="79"/>
      <c r="Z407" s="79"/>
      <c r="AA407" s="79"/>
      <c r="AB407" s="79"/>
      <c r="AC407" s="79"/>
      <c r="AD407" s="93"/>
      <c r="AE407" s="79"/>
      <c r="AF407" s="79"/>
      <c r="AG407" s="79"/>
      <c r="AH407" s="79"/>
      <c r="AI407" s="79"/>
      <c r="AJ407" s="79"/>
      <c r="AK407" s="79"/>
      <c r="AL407" s="75"/>
      <c r="AM407" s="75"/>
      <c r="AN407" s="101"/>
      <c r="AO407" s="102"/>
      <c r="AP407" s="76"/>
      <c r="AQ407" s="75" t="s">
        <v>1397</v>
      </c>
      <c r="AR407" s="52" t="s">
        <v>3897</v>
      </c>
      <c r="AS407" s="52"/>
      <c r="AT407" s="153" t="s">
        <v>3898</v>
      </c>
      <c r="AU407" s="160"/>
    </row>
    <row r="408" spans="1:47" ht="28.35" customHeight="1" x14ac:dyDescent="0.25">
      <c r="A408" s="145">
        <v>406</v>
      </c>
      <c r="B408" s="155" t="s">
        <v>3899</v>
      </c>
      <c r="C408" s="75" t="s">
        <v>980</v>
      </c>
      <c r="D408" s="156">
        <v>45071</v>
      </c>
      <c r="E408" s="50" t="s">
        <v>1423</v>
      </c>
      <c r="F408" s="155" t="s">
        <v>3900</v>
      </c>
      <c r="G408" s="155" t="s">
        <v>3901</v>
      </c>
      <c r="H408" s="157" t="s">
        <v>3882</v>
      </c>
      <c r="I408" s="158" t="s">
        <v>2460</v>
      </c>
      <c r="J408" s="159">
        <v>2421335</v>
      </c>
      <c r="K408" s="126">
        <v>16222945</v>
      </c>
      <c r="L408" s="97">
        <v>45071</v>
      </c>
      <c r="M408" s="146">
        <v>45275</v>
      </c>
      <c r="N408" s="106">
        <f t="shared" si="12"/>
        <v>204</v>
      </c>
      <c r="O408" s="75" t="s">
        <v>1463</v>
      </c>
      <c r="P408" s="79" t="s">
        <v>3733</v>
      </c>
      <c r="Q408" s="101">
        <v>45062</v>
      </c>
      <c r="R408" s="147">
        <v>768551938</v>
      </c>
      <c r="S408" s="79" t="s">
        <v>3902</v>
      </c>
      <c r="T408" s="126">
        <v>16222945</v>
      </c>
      <c r="U408" s="75" t="s">
        <v>25</v>
      </c>
      <c r="V408" s="75" t="s">
        <v>1003</v>
      </c>
      <c r="W408" s="79"/>
      <c r="X408" s="79"/>
      <c r="Y408" s="79"/>
      <c r="Z408" s="79"/>
      <c r="AA408" s="79"/>
      <c r="AB408" s="79"/>
      <c r="AC408" s="79"/>
      <c r="AD408" s="93"/>
      <c r="AE408" s="79"/>
      <c r="AF408" s="79"/>
      <c r="AG408" s="79"/>
      <c r="AH408" s="79"/>
      <c r="AI408" s="79"/>
      <c r="AJ408" s="79"/>
      <c r="AK408" s="79"/>
      <c r="AL408" s="75"/>
      <c r="AM408" s="75"/>
      <c r="AN408" s="101"/>
      <c r="AO408" s="102"/>
      <c r="AP408" s="76"/>
      <c r="AQ408" s="75" t="s">
        <v>1397</v>
      </c>
      <c r="AR408" s="52" t="s">
        <v>3903</v>
      </c>
      <c r="AS408" s="52"/>
      <c r="AT408" s="153" t="s">
        <v>3904</v>
      </c>
      <c r="AU408" s="160"/>
    </row>
    <row r="409" spans="1:47" ht="28.35" customHeight="1" x14ac:dyDescent="0.25">
      <c r="A409" s="148">
        <v>407</v>
      </c>
      <c r="B409" s="155" t="s">
        <v>3905</v>
      </c>
      <c r="C409" s="75" t="s">
        <v>980</v>
      </c>
      <c r="D409" s="156">
        <v>45076</v>
      </c>
      <c r="E409" s="50" t="s">
        <v>1389</v>
      </c>
      <c r="F409" s="155" t="s">
        <v>3906</v>
      </c>
      <c r="G409" s="155" t="s">
        <v>3907</v>
      </c>
      <c r="H409" s="157" t="s">
        <v>3908</v>
      </c>
      <c r="I409" s="158" t="s">
        <v>2215</v>
      </c>
      <c r="J409" s="159">
        <v>3605000</v>
      </c>
      <c r="K409" s="126">
        <v>24754333</v>
      </c>
      <c r="L409" s="97">
        <v>45076</v>
      </c>
      <c r="M409" s="146">
        <v>45286</v>
      </c>
      <c r="N409" s="106">
        <f t="shared" si="12"/>
        <v>210</v>
      </c>
      <c r="O409" s="75" t="s">
        <v>2216</v>
      </c>
      <c r="P409" s="79" t="s">
        <v>3733</v>
      </c>
      <c r="Q409" s="101">
        <v>45062</v>
      </c>
      <c r="R409" s="147">
        <v>768551938</v>
      </c>
      <c r="S409" s="79" t="s">
        <v>3909</v>
      </c>
      <c r="T409" s="126">
        <v>24754333</v>
      </c>
      <c r="U409" s="75" t="s">
        <v>25</v>
      </c>
      <c r="V409" s="75" t="s">
        <v>1003</v>
      </c>
      <c r="W409" s="79"/>
      <c r="X409" s="79"/>
      <c r="Y409" s="79"/>
      <c r="Z409" s="79"/>
      <c r="AA409" s="79"/>
      <c r="AB409" s="79"/>
      <c r="AC409" s="79"/>
      <c r="AD409" s="93"/>
      <c r="AE409" s="79"/>
      <c r="AF409" s="79"/>
      <c r="AG409" s="79"/>
      <c r="AH409" s="79"/>
      <c r="AI409" s="79"/>
      <c r="AJ409" s="79"/>
      <c r="AK409" s="79"/>
      <c r="AL409" s="75"/>
      <c r="AM409" s="75"/>
      <c r="AN409" s="101"/>
      <c r="AO409" s="102"/>
      <c r="AP409" s="76"/>
      <c r="AQ409" s="75" t="s">
        <v>1397</v>
      </c>
      <c r="AR409" s="52" t="s">
        <v>3910</v>
      </c>
      <c r="AS409" s="52"/>
      <c r="AT409" s="153" t="s">
        <v>3911</v>
      </c>
      <c r="AU409" s="160"/>
    </row>
    <row r="410" spans="1:47" ht="28.35" customHeight="1" x14ac:dyDescent="0.25">
      <c r="A410" s="145">
        <v>408</v>
      </c>
      <c r="B410" s="155" t="s">
        <v>3912</v>
      </c>
      <c r="C410" s="75" t="s">
        <v>980</v>
      </c>
      <c r="D410" s="156">
        <v>45076</v>
      </c>
      <c r="E410" s="50" t="s">
        <v>1389</v>
      </c>
      <c r="F410" s="155" t="s">
        <v>2221</v>
      </c>
      <c r="G410" s="155" t="s">
        <v>3913</v>
      </c>
      <c r="H410" s="157" t="s">
        <v>3914</v>
      </c>
      <c r="I410" s="158" t="s">
        <v>2215</v>
      </c>
      <c r="J410" s="159">
        <v>3605000</v>
      </c>
      <c r="K410" s="126">
        <v>24754333</v>
      </c>
      <c r="L410" s="97">
        <v>45076</v>
      </c>
      <c r="M410" s="146">
        <v>45286</v>
      </c>
      <c r="N410" s="106">
        <f t="shared" si="12"/>
        <v>210</v>
      </c>
      <c r="O410" s="75" t="s">
        <v>2216</v>
      </c>
      <c r="P410" s="79" t="s">
        <v>3733</v>
      </c>
      <c r="Q410" s="101">
        <v>45062</v>
      </c>
      <c r="R410" s="147">
        <v>768551938</v>
      </c>
      <c r="S410" s="79" t="s">
        <v>3915</v>
      </c>
      <c r="T410" s="126">
        <v>24754333</v>
      </c>
      <c r="U410" s="75" t="s">
        <v>25</v>
      </c>
      <c r="V410" s="75" t="s">
        <v>1003</v>
      </c>
      <c r="W410" s="79"/>
      <c r="X410" s="79"/>
      <c r="Y410" s="79"/>
      <c r="Z410" s="79"/>
      <c r="AA410" s="79"/>
      <c r="AB410" s="79"/>
      <c r="AC410" s="79"/>
      <c r="AD410" s="93"/>
      <c r="AE410" s="79"/>
      <c r="AF410" s="79"/>
      <c r="AG410" s="79"/>
      <c r="AH410" s="79"/>
      <c r="AI410" s="79"/>
      <c r="AJ410" s="79"/>
      <c r="AK410" s="79"/>
      <c r="AL410" s="75"/>
      <c r="AM410" s="75"/>
      <c r="AN410" s="101"/>
      <c r="AO410" s="102"/>
      <c r="AP410" s="76"/>
      <c r="AQ410" s="75" t="s">
        <v>1397</v>
      </c>
      <c r="AR410" s="52" t="s">
        <v>3916</v>
      </c>
      <c r="AS410" s="52"/>
      <c r="AT410" s="153" t="s">
        <v>3917</v>
      </c>
      <c r="AU410" s="160"/>
    </row>
    <row r="411" spans="1:47" ht="28.35" customHeight="1" x14ac:dyDescent="0.25">
      <c r="A411" s="127">
        <v>409</v>
      </c>
      <c r="B411" s="155" t="s">
        <v>3918</v>
      </c>
      <c r="C411" s="75" t="s">
        <v>980</v>
      </c>
      <c r="D411" s="156">
        <v>45076</v>
      </c>
      <c r="E411" s="50" t="s">
        <v>1389</v>
      </c>
      <c r="F411" s="155" t="s">
        <v>3919</v>
      </c>
      <c r="G411" s="155" t="s">
        <v>3920</v>
      </c>
      <c r="H411" s="157" t="s">
        <v>3921</v>
      </c>
      <c r="I411" s="158" t="s">
        <v>2215</v>
      </c>
      <c r="J411" s="159">
        <v>3605000</v>
      </c>
      <c r="K411" s="126">
        <v>24153500</v>
      </c>
      <c r="L411" s="97">
        <v>45076</v>
      </c>
      <c r="M411" s="146">
        <v>45281</v>
      </c>
      <c r="N411" s="106">
        <f t="shared" si="12"/>
        <v>205</v>
      </c>
      <c r="O411" s="75" t="s">
        <v>2216</v>
      </c>
      <c r="P411" s="79" t="s">
        <v>3733</v>
      </c>
      <c r="Q411" s="101">
        <v>45062</v>
      </c>
      <c r="R411" s="147">
        <v>768551938</v>
      </c>
      <c r="S411" s="79" t="s">
        <v>3922</v>
      </c>
      <c r="T411" s="126">
        <v>24153500</v>
      </c>
      <c r="U411" s="75" t="s">
        <v>25</v>
      </c>
      <c r="V411" s="75" t="s">
        <v>1003</v>
      </c>
      <c r="W411" s="79"/>
      <c r="X411" s="79"/>
      <c r="Y411" s="79"/>
      <c r="Z411" s="79"/>
      <c r="AA411" s="79"/>
      <c r="AB411" s="79"/>
      <c r="AC411" s="79"/>
      <c r="AD411" s="93"/>
      <c r="AE411" s="79"/>
      <c r="AF411" s="79"/>
      <c r="AG411" s="79"/>
      <c r="AH411" s="79"/>
      <c r="AI411" s="79"/>
      <c r="AJ411" s="79"/>
      <c r="AK411" s="79"/>
      <c r="AL411" s="75"/>
      <c r="AM411" s="75"/>
      <c r="AN411" s="101"/>
      <c r="AO411" s="102"/>
      <c r="AP411" s="76"/>
      <c r="AQ411" s="75" t="s">
        <v>1397</v>
      </c>
      <c r="AR411" s="52" t="s">
        <v>3923</v>
      </c>
      <c r="AS411" s="52"/>
      <c r="AT411" s="153" t="s">
        <v>3924</v>
      </c>
      <c r="AU411" s="160"/>
    </row>
    <row r="412" spans="1:47" ht="28.35" customHeight="1" x14ac:dyDescent="0.25">
      <c r="A412" s="125">
        <v>410</v>
      </c>
      <c r="B412" s="155" t="s">
        <v>3925</v>
      </c>
      <c r="C412" s="75" t="s">
        <v>980</v>
      </c>
      <c r="D412" s="156">
        <v>45076</v>
      </c>
      <c r="E412" s="50" t="s">
        <v>1423</v>
      </c>
      <c r="F412" s="155" t="s">
        <v>3926</v>
      </c>
      <c r="G412" s="155" t="s">
        <v>3927</v>
      </c>
      <c r="H412" s="157" t="s">
        <v>3928</v>
      </c>
      <c r="I412" s="158" t="s">
        <v>1462</v>
      </c>
      <c r="J412" s="159">
        <v>2311320</v>
      </c>
      <c r="K412" s="126">
        <v>15562888</v>
      </c>
      <c r="L412" s="97">
        <v>45076</v>
      </c>
      <c r="M412" s="146">
        <v>45282</v>
      </c>
      <c r="N412" s="106">
        <f t="shared" si="12"/>
        <v>206</v>
      </c>
      <c r="O412" s="75" t="s">
        <v>1463</v>
      </c>
      <c r="P412" s="79" t="s">
        <v>3733</v>
      </c>
      <c r="Q412" s="101">
        <v>45062</v>
      </c>
      <c r="R412" s="147">
        <v>768551938</v>
      </c>
      <c r="S412" s="79" t="s">
        <v>3929</v>
      </c>
      <c r="T412" s="126">
        <v>15562888</v>
      </c>
      <c r="U412" s="75" t="s">
        <v>25</v>
      </c>
      <c r="V412" s="75" t="s">
        <v>1003</v>
      </c>
      <c r="W412" s="79"/>
      <c r="X412" s="79"/>
      <c r="Y412" s="79"/>
      <c r="Z412" s="79"/>
      <c r="AA412" s="79"/>
      <c r="AB412" s="79"/>
      <c r="AC412" s="79"/>
      <c r="AD412" s="93"/>
      <c r="AE412" s="79"/>
      <c r="AF412" s="79"/>
      <c r="AG412" s="79"/>
      <c r="AH412" s="79"/>
      <c r="AI412" s="79"/>
      <c r="AJ412" s="79"/>
      <c r="AK412" s="79"/>
      <c r="AL412" s="75"/>
      <c r="AM412" s="75"/>
      <c r="AN412" s="101"/>
      <c r="AO412" s="102"/>
      <c r="AP412" s="76"/>
      <c r="AQ412" s="75" t="s">
        <v>1397</v>
      </c>
      <c r="AR412" s="52" t="s">
        <v>3930</v>
      </c>
      <c r="AS412" s="52"/>
      <c r="AT412" s="153" t="s">
        <v>3931</v>
      </c>
      <c r="AU412" s="160"/>
    </row>
    <row r="413" spans="1:47" ht="28.35" customHeight="1" x14ac:dyDescent="0.25">
      <c r="A413" s="127">
        <v>411</v>
      </c>
      <c r="B413" s="155" t="s">
        <v>3932</v>
      </c>
      <c r="C413" s="75" t="s">
        <v>980</v>
      </c>
      <c r="D413" s="156">
        <v>45076</v>
      </c>
      <c r="E413" s="50" t="s">
        <v>1389</v>
      </c>
      <c r="F413" s="155" t="s">
        <v>3933</v>
      </c>
      <c r="G413" s="155" t="s">
        <v>3934</v>
      </c>
      <c r="H413" s="157" t="s">
        <v>3935</v>
      </c>
      <c r="I413" s="158" t="s">
        <v>1393</v>
      </c>
      <c r="J413" s="159">
        <v>4635000</v>
      </c>
      <c r="K413" s="126">
        <v>32445000</v>
      </c>
      <c r="L413" s="97">
        <v>45076</v>
      </c>
      <c r="M413" s="146">
        <v>45290</v>
      </c>
      <c r="N413" s="106">
        <f t="shared" si="12"/>
        <v>214</v>
      </c>
      <c r="O413" s="75" t="s">
        <v>3732</v>
      </c>
      <c r="P413" s="79" t="s">
        <v>3733</v>
      </c>
      <c r="Q413" s="101">
        <v>45062</v>
      </c>
      <c r="R413" s="147">
        <v>768551938</v>
      </c>
      <c r="S413" s="79" t="s">
        <v>3936</v>
      </c>
      <c r="T413" s="126">
        <v>32445000</v>
      </c>
      <c r="U413" s="75" t="s">
        <v>25</v>
      </c>
      <c r="V413" s="75" t="s">
        <v>1003</v>
      </c>
      <c r="W413" s="79"/>
      <c r="X413" s="79"/>
      <c r="Y413" s="79"/>
      <c r="Z413" s="79"/>
      <c r="AA413" s="79"/>
      <c r="AB413" s="79"/>
      <c r="AC413" s="79"/>
      <c r="AD413" s="93"/>
      <c r="AE413" s="79"/>
      <c r="AF413" s="79"/>
      <c r="AG413" s="79"/>
      <c r="AH413" s="79"/>
      <c r="AI413" s="79"/>
      <c r="AJ413" s="79"/>
      <c r="AK413" s="79"/>
      <c r="AL413" s="75"/>
      <c r="AM413" s="75"/>
      <c r="AN413" s="101"/>
      <c r="AO413" s="102"/>
      <c r="AP413" s="76"/>
      <c r="AQ413" s="75" t="s">
        <v>1397</v>
      </c>
      <c r="AR413" s="52" t="s">
        <v>3937</v>
      </c>
      <c r="AS413" s="52"/>
      <c r="AT413" s="153" t="s">
        <v>3938</v>
      </c>
      <c r="AU413" s="160"/>
    </row>
    <row r="414" spans="1:47" ht="28.35" customHeight="1" x14ac:dyDescent="0.25">
      <c r="A414" s="145">
        <v>412</v>
      </c>
      <c r="B414" s="155" t="s">
        <v>3939</v>
      </c>
      <c r="C414" s="75" t="s">
        <v>980</v>
      </c>
      <c r="D414" s="156">
        <v>45078</v>
      </c>
      <c r="E414" s="50" t="s">
        <v>1423</v>
      </c>
      <c r="F414" s="155" t="s">
        <v>3940</v>
      </c>
      <c r="G414" s="155" t="s">
        <v>3941</v>
      </c>
      <c r="H414" s="157" t="s">
        <v>3840</v>
      </c>
      <c r="I414" s="158" t="s">
        <v>3835</v>
      </c>
      <c r="J414" s="159">
        <v>2884000</v>
      </c>
      <c r="K414" s="126">
        <v>19803467</v>
      </c>
      <c r="L414" s="97">
        <v>45078</v>
      </c>
      <c r="M414" s="146">
        <v>45286</v>
      </c>
      <c r="N414" s="106">
        <f t="shared" si="12"/>
        <v>208</v>
      </c>
      <c r="O414" s="75" t="s">
        <v>1463</v>
      </c>
      <c r="P414" s="79" t="s">
        <v>3733</v>
      </c>
      <c r="Q414" s="101">
        <v>45062</v>
      </c>
      <c r="R414" s="147">
        <v>768551938</v>
      </c>
      <c r="S414" s="79" t="s">
        <v>3942</v>
      </c>
      <c r="T414" s="126">
        <v>19803467</v>
      </c>
      <c r="U414" s="75" t="s">
        <v>25</v>
      </c>
      <c r="V414" s="75" t="s">
        <v>1003</v>
      </c>
      <c r="W414" s="79"/>
      <c r="X414" s="79"/>
      <c r="Y414" s="79"/>
      <c r="Z414" s="79"/>
      <c r="AA414" s="79"/>
      <c r="AB414" s="79"/>
      <c r="AC414" s="79"/>
      <c r="AD414" s="93"/>
      <c r="AE414" s="79"/>
      <c r="AF414" s="79"/>
      <c r="AG414" s="79"/>
      <c r="AH414" s="79"/>
      <c r="AI414" s="79"/>
      <c r="AJ414" s="79"/>
      <c r="AK414" s="79"/>
      <c r="AL414" s="75"/>
      <c r="AM414" s="75"/>
      <c r="AN414" s="101"/>
      <c r="AO414" s="102"/>
      <c r="AP414" s="76"/>
      <c r="AQ414" s="75" t="s">
        <v>1397</v>
      </c>
      <c r="AR414" s="52" t="s">
        <v>3943</v>
      </c>
      <c r="AS414" s="52"/>
      <c r="AT414" s="153" t="s">
        <v>3944</v>
      </c>
      <c r="AU414" s="160"/>
    </row>
    <row r="415" spans="1:47" ht="28.35" customHeight="1" x14ac:dyDescent="0.25">
      <c r="A415" s="145">
        <v>413</v>
      </c>
      <c r="B415" s="75" t="s">
        <v>3945</v>
      </c>
      <c r="C415" s="75" t="s">
        <v>980</v>
      </c>
      <c r="D415" s="97">
        <v>45086</v>
      </c>
      <c r="E415" s="50" t="s">
        <v>1389</v>
      </c>
      <c r="F415" s="75" t="s">
        <v>2022</v>
      </c>
      <c r="G415" s="79" t="s">
        <v>2023</v>
      </c>
      <c r="H415" s="52" t="s">
        <v>3946</v>
      </c>
      <c r="I415" s="53" t="s">
        <v>1393</v>
      </c>
      <c r="J415" s="159">
        <v>5000000</v>
      </c>
      <c r="K415" s="126">
        <v>33666667</v>
      </c>
      <c r="L415" s="97">
        <v>45086</v>
      </c>
      <c r="M415" s="146">
        <v>45291</v>
      </c>
      <c r="N415" s="106">
        <f t="shared" si="12"/>
        <v>205</v>
      </c>
      <c r="O415" s="75" t="s">
        <v>3732</v>
      </c>
      <c r="P415" s="79" t="s">
        <v>3947</v>
      </c>
      <c r="Q415" s="101">
        <v>45062</v>
      </c>
      <c r="R415" s="147">
        <v>881029735</v>
      </c>
      <c r="S415" s="79" t="s">
        <v>3948</v>
      </c>
      <c r="T415" s="126">
        <v>33666667</v>
      </c>
      <c r="U415" s="75" t="s">
        <v>25</v>
      </c>
      <c r="V415" s="75" t="s">
        <v>1003</v>
      </c>
      <c r="W415" s="79"/>
      <c r="X415" s="79"/>
      <c r="Y415" s="79"/>
      <c r="Z415" s="79"/>
      <c r="AA415" s="79"/>
      <c r="AB415" s="79"/>
      <c r="AC415" s="79"/>
      <c r="AD415" s="93"/>
      <c r="AE415" s="79"/>
      <c r="AF415" s="79"/>
      <c r="AG415" s="79"/>
      <c r="AH415" s="79"/>
      <c r="AI415" s="79"/>
      <c r="AJ415" s="79"/>
      <c r="AK415" s="79"/>
      <c r="AL415" s="75"/>
      <c r="AM415" s="75"/>
      <c r="AN415" s="101"/>
      <c r="AO415" s="102"/>
      <c r="AP415" s="76"/>
      <c r="AQ415" s="75" t="s">
        <v>1397</v>
      </c>
      <c r="AR415" s="52" t="s">
        <v>3949</v>
      </c>
      <c r="AS415" s="52"/>
      <c r="AT415" s="153" t="s">
        <v>3950</v>
      </c>
      <c r="AU415" s="160"/>
    </row>
    <row r="416" spans="1:47" ht="28.35" customHeight="1" x14ac:dyDescent="0.25">
      <c r="A416" s="145">
        <v>414</v>
      </c>
      <c r="B416" s="75" t="s">
        <v>3951</v>
      </c>
      <c r="C416" s="75" t="s">
        <v>980</v>
      </c>
      <c r="D416" s="97">
        <v>45098</v>
      </c>
      <c r="E416" s="50" t="s">
        <v>1389</v>
      </c>
      <c r="F416" s="75" t="s">
        <v>3952</v>
      </c>
      <c r="G416" s="75" t="s">
        <v>3953</v>
      </c>
      <c r="H416" s="52" t="s">
        <v>3946</v>
      </c>
      <c r="I416" s="53" t="s">
        <v>1393</v>
      </c>
      <c r="J416" s="159">
        <v>4000000</v>
      </c>
      <c r="K416" s="126">
        <v>24000000</v>
      </c>
      <c r="L416" s="97">
        <v>45098</v>
      </c>
      <c r="M416" s="146">
        <v>45279</v>
      </c>
      <c r="N416" s="106">
        <f t="shared" si="12"/>
        <v>181</v>
      </c>
      <c r="O416" s="75" t="s">
        <v>3732</v>
      </c>
      <c r="P416" s="79">
        <v>98</v>
      </c>
      <c r="Q416" s="101">
        <v>45064</v>
      </c>
      <c r="R416" s="147">
        <v>112477797</v>
      </c>
      <c r="S416" s="79">
        <v>1035</v>
      </c>
      <c r="T416" s="126">
        <v>24000000</v>
      </c>
      <c r="U416" s="75" t="s">
        <v>25</v>
      </c>
      <c r="V416" s="75" t="s">
        <v>1003</v>
      </c>
      <c r="W416" s="79"/>
      <c r="X416" s="79"/>
      <c r="Y416" s="79"/>
      <c r="Z416" s="79"/>
      <c r="AA416" s="79"/>
      <c r="AB416" s="79"/>
      <c r="AC416" s="79"/>
      <c r="AD416" s="93"/>
      <c r="AE416" s="79"/>
      <c r="AF416" s="79"/>
      <c r="AG416" s="79"/>
      <c r="AH416" s="79"/>
      <c r="AI416" s="79"/>
      <c r="AJ416" s="79"/>
      <c r="AK416" s="79"/>
      <c r="AL416" s="75"/>
      <c r="AM416" s="75"/>
      <c r="AN416" s="101"/>
      <c r="AO416" s="102"/>
      <c r="AP416" s="76"/>
      <c r="AQ416" s="75" t="s">
        <v>1397</v>
      </c>
      <c r="AR416" s="52" t="s">
        <v>3954</v>
      </c>
      <c r="AS416" s="52"/>
      <c r="AT416" s="153" t="s">
        <v>3955</v>
      </c>
      <c r="AU416" s="162"/>
    </row>
    <row r="417" spans="1:47" ht="28.35" customHeight="1" x14ac:dyDescent="0.25">
      <c r="A417" s="145">
        <v>415</v>
      </c>
      <c r="B417" s="75" t="s">
        <v>3956</v>
      </c>
      <c r="C417" s="75" t="s">
        <v>980</v>
      </c>
      <c r="D417" s="97" t="s">
        <v>3957</v>
      </c>
      <c r="E417" s="50" t="s">
        <v>1423</v>
      </c>
      <c r="F417" s="75" t="s">
        <v>3958</v>
      </c>
      <c r="G417" s="75">
        <v>1047430874</v>
      </c>
      <c r="H417" s="52" t="s">
        <v>3959</v>
      </c>
      <c r="I417" s="53" t="s">
        <v>1495</v>
      </c>
      <c r="J417" s="159">
        <v>2266000</v>
      </c>
      <c r="K417" s="126">
        <v>13596000</v>
      </c>
      <c r="L417" s="97">
        <v>45099</v>
      </c>
      <c r="M417" s="146">
        <v>45281</v>
      </c>
      <c r="N417" s="106">
        <f t="shared" si="12"/>
        <v>182</v>
      </c>
      <c r="O417" s="75" t="s">
        <v>1496</v>
      </c>
      <c r="P417" s="79">
        <v>106</v>
      </c>
      <c r="Q417" s="101">
        <v>45093</v>
      </c>
      <c r="R417" s="147">
        <v>13596000</v>
      </c>
      <c r="S417" s="79">
        <v>1036</v>
      </c>
      <c r="T417" s="126">
        <v>13596000</v>
      </c>
      <c r="U417" s="75" t="s">
        <v>123</v>
      </c>
      <c r="V417" s="75" t="s">
        <v>1512</v>
      </c>
      <c r="W417" s="79"/>
      <c r="X417" s="79"/>
      <c r="Y417" s="79"/>
      <c r="Z417" s="79"/>
      <c r="AA417" s="79"/>
      <c r="AB417" s="79"/>
      <c r="AC417" s="79"/>
      <c r="AD417" s="93"/>
      <c r="AE417" s="79"/>
      <c r="AF417" s="79"/>
      <c r="AG417" s="79"/>
      <c r="AH417" s="79"/>
      <c r="AI417" s="79"/>
      <c r="AJ417" s="79"/>
      <c r="AK417" s="79"/>
      <c r="AL417" s="75"/>
      <c r="AM417" s="75"/>
      <c r="AN417" s="101"/>
      <c r="AO417" s="102"/>
      <c r="AP417" s="76"/>
      <c r="AQ417" s="75" t="s">
        <v>1397</v>
      </c>
      <c r="AR417" s="52" t="s">
        <v>3960</v>
      </c>
      <c r="AS417" s="52"/>
      <c r="AT417" s="153" t="s">
        <v>3961</v>
      </c>
      <c r="AU417" s="162"/>
    </row>
    <row r="418" spans="1:47" ht="28.35" customHeight="1" x14ac:dyDescent="0.25">
      <c r="A418" s="145">
        <v>416</v>
      </c>
      <c r="B418" s="75" t="s">
        <v>3962</v>
      </c>
      <c r="C418" s="75" t="s">
        <v>980</v>
      </c>
      <c r="D418" s="97" t="s">
        <v>3963</v>
      </c>
      <c r="E418" s="50" t="s">
        <v>1423</v>
      </c>
      <c r="F418" s="75" t="s">
        <v>3964</v>
      </c>
      <c r="G418" s="75">
        <v>1047437337</v>
      </c>
      <c r="H418" s="52" t="s">
        <v>3965</v>
      </c>
      <c r="I418" s="53" t="s">
        <v>1495</v>
      </c>
      <c r="J418" s="159">
        <v>2200000</v>
      </c>
      <c r="K418" s="126">
        <v>13200000</v>
      </c>
      <c r="L418" s="97">
        <v>45105</v>
      </c>
      <c r="M418" s="146">
        <v>45287</v>
      </c>
      <c r="N418" s="106">
        <f t="shared" si="12"/>
        <v>182</v>
      </c>
      <c r="O418" s="75" t="s">
        <v>1496</v>
      </c>
      <c r="P418" s="79">
        <v>105</v>
      </c>
      <c r="Q418" s="101">
        <v>45093</v>
      </c>
      <c r="R418" s="147">
        <v>13200000</v>
      </c>
      <c r="S418" s="79">
        <v>1040</v>
      </c>
      <c r="T418" s="126">
        <v>13200000</v>
      </c>
      <c r="U418" s="75" t="s">
        <v>28</v>
      </c>
      <c r="V418" s="75" t="s">
        <v>18</v>
      </c>
      <c r="W418" s="79"/>
      <c r="X418" s="79"/>
      <c r="Y418" s="79"/>
      <c r="Z418" s="79"/>
      <c r="AA418" s="79"/>
      <c r="AB418" s="79"/>
      <c r="AC418" s="79"/>
      <c r="AD418" s="93"/>
      <c r="AE418" s="79"/>
      <c r="AF418" s="79"/>
      <c r="AG418" s="79"/>
      <c r="AH418" s="79"/>
      <c r="AI418" s="79"/>
      <c r="AJ418" s="79"/>
      <c r="AK418" s="79"/>
      <c r="AL418" s="75"/>
      <c r="AM418" s="75"/>
      <c r="AN418" s="101"/>
      <c r="AO418" s="102"/>
      <c r="AP418" s="76"/>
      <c r="AQ418" s="75" t="s">
        <v>1397</v>
      </c>
      <c r="AR418" s="52" t="s">
        <v>3966</v>
      </c>
      <c r="AS418" s="52"/>
      <c r="AT418" s="153" t="s">
        <v>3967</v>
      </c>
      <c r="AU418" s="162"/>
    </row>
    <row r="419" spans="1:47" ht="28.35" customHeight="1" x14ac:dyDescent="0.25">
      <c r="A419" s="145">
        <v>417</v>
      </c>
      <c r="B419" s="75" t="s">
        <v>3968</v>
      </c>
      <c r="C419" s="75" t="s">
        <v>980</v>
      </c>
      <c r="D419" s="97" t="s">
        <v>3969</v>
      </c>
      <c r="E419" s="50" t="s">
        <v>1389</v>
      </c>
      <c r="F419" s="75" t="s">
        <v>3970</v>
      </c>
      <c r="G419" s="75">
        <v>1107064358</v>
      </c>
      <c r="H419" s="52" t="s">
        <v>3731</v>
      </c>
      <c r="I419" s="53" t="s">
        <v>1393</v>
      </c>
      <c r="J419" s="126">
        <v>4500000</v>
      </c>
      <c r="K419" s="126">
        <v>27000000</v>
      </c>
      <c r="L419" s="97">
        <v>45104</v>
      </c>
      <c r="M419" s="146">
        <v>45286</v>
      </c>
      <c r="N419" s="106">
        <f t="shared" si="12"/>
        <v>182</v>
      </c>
      <c r="O419" s="75" t="s">
        <v>3732</v>
      </c>
      <c r="P419" s="79">
        <v>98</v>
      </c>
      <c r="Q419" s="101">
        <v>45064</v>
      </c>
      <c r="R419" s="147">
        <v>112477797</v>
      </c>
      <c r="S419" s="79">
        <v>1038</v>
      </c>
      <c r="T419" s="126">
        <v>27000000</v>
      </c>
      <c r="U419" s="75" t="s">
        <v>25</v>
      </c>
      <c r="V419" s="75" t="s">
        <v>1003</v>
      </c>
      <c r="W419" s="79"/>
      <c r="X419" s="79"/>
      <c r="Y419" s="79"/>
      <c r="Z419" s="79"/>
      <c r="AA419" s="79"/>
      <c r="AB419" s="79"/>
      <c r="AC419" s="79"/>
      <c r="AD419" s="93"/>
      <c r="AE419" s="79"/>
      <c r="AF419" s="79"/>
      <c r="AG419" s="79"/>
      <c r="AH419" s="79"/>
      <c r="AI419" s="79"/>
      <c r="AJ419" s="79"/>
      <c r="AK419" s="79"/>
      <c r="AL419" s="75"/>
      <c r="AM419" s="75"/>
      <c r="AN419" s="101"/>
      <c r="AO419" s="102"/>
      <c r="AP419" s="76"/>
      <c r="AQ419" s="75" t="s">
        <v>1397</v>
      </c>
      <c r="AR419" s="52" t="s">
        <v>3971</v>
      </c>
      <c r="AS419" s="52"/>
      <c r="AT419" s="153" t="s">
        <v>3972</v>
      </c>
      <c r="AU419" s="162"/>
    </row>
    <row r="420" spans="1:47" ht="28.35" customHeight="1" x14ac:dyDescent="0.25">
      <c r="A420" s="145">
        <v>418</v>
      </c>
      <c r="B420" s="75" t="s">
        <v>3973</v>
      </c>
      <c r="C420" s="75" t="s">
        <v>980</v>
      </c>
      <c r="D420" s="97" t="s">
        <v>3963</v>
      </c>
      <c r="E420" s="50" t="s">
        <v>1389</v>
      </c>
      <c r="F420" s="75" t="s">
        <v>3974</v>
      </c>
      <c r="G420" s="75">
        <v>1044927323</v>
      </c>
      <c r="H420" s="52" t="s">
        <v>3765</v>
      </c>
      <c r="I420" s="53" t="s">
        <v>1393</v>
      </c>
      <c r="J420" s="126">
        <v>4120000</v>
      </c>
      <c r="K420" s="126">
        <v>24720000</v>
      </c>
      <c r="L420" s="97">
        <v>45105</v>
      </c>
      <c r="M420" s="146">
        <v>45287</v>
      </c>
      <c r="N420" s="106">
        <f t="shared" si="12"/>
        <v>182</v>
      </c>
      <c r="O420" s="75" t="s">
        <v>3732</v>
      </c>
      <c r="P420" s="79">
        <v>98</v>
      </c>
      <c r="Q420" s="101">
        <v>45064</v>
      </c>
      <c r="R420" s="147">
        <v>112477797</v>
      </c>
      <c r="S420" s="79">
        <v>1039</v>
      </c>
      <c r="T420" s="126">
        <v>24720000</v>
      </c>
      <c r="U420" s="75" t="s">
        <v>25</v>
      </c>
      <c r="V420" s="75" t="s">
        <v>1003</v>
      </c>
      <c r="W420" s="79"/>
      <c r="X420" s="79"/>
      <c r="Y420" s="79"/>
      <c r="Z420" s="79"/>
      <c r="AA420" s="79"/>
      <c r="AB420" s="79"/>
      <c r="AC420" s="79"/>
      <c r="AD420" s="93"/>
      <c r="AE420" s="79"/>
      <c r="AF420" s="79"/>
      <c r="AG420" s="79"/>
      <c r="AH420" s="79"/>
      <c r="AI420" s="79"/>
      <c r="AJ420" s="79"/>
      <c r="AK420" s="79"/>
      <c r="AL420" s="75"/>
      <c r="AM420" s="75"/>
      <c r="AN420" s="101"/>
      <c r="AO420" s="102"/>
      <c r="AP420" s="76"/>
      <c r="AQ420" s="75" t="s">
        <v>1397</v>
      </c>
      <c r="AR420" s="52" t="s">
        <v>3975</v>
      </c>
      <c r="AS420" s="52"/>
      <c r="AT420" s="153" t="s">
        <v>3976</v>
      </c>
      <c r="AU420" s="162"/>
    </row>
    <row r="421" spans="1:47" ht="28.35" customHeight="1" x14ac:dyDescent="0.25">
      <c r="A421" s="145">
        <v>419</v>
      </c>
      <c r="B421" s="75" t="s">
        <v>3977</v>
      </c>
      <c r="C421" s="75" t="s">
        <v>980</v>
      </c>
      <c r="D421" s="97" t="s">
        <v>3978</v>
      </c>
      <c r="E421" s="50" t="s">
        <v>1389</v>
      </c>
      <c r="F421" s="75" t="s">
        <v>3979</v>
      </c>
      <c r="G421" s="75">
        <v>1143356255</v>
      </c>
      <c r="H421" s="52" t="s">
        <v>3980</v>
      </c>
      <c r="I421" s="53" t="s">
        <v>1088</v>
      </c>
      <c r="J421" s="126">
        <v>3090000</v>
      </c>
      <c r="K421" s="126">
        <v>12360000</v>
      </c>
      <c r="L421" s="97">
        <v>45118</v>
      </c>
      <c r="M421" s="146">
        <v>45239</v>
      </c>
      <c r="N421" s="106">
        <f t="shared" si="12"/>
        <v>121</v>
      </c>
      <c r="O421" s="75" t="s">
        <v>135</v>
      </c>
      <c r="P421" s="79">
        <v>118</v>
      </c>
      <c r="Q421" s="101">
        <v>45114</v>
      </c>
      <c r="R421" s="147">
        <v>12360000</v>
      </c>
      <c r="S421" s="79">
        <v>1090</v>
      </c>
      <c r="T421" s="126">
        <v>12360000</v>
      </c>
      <c r="U421" s="75" t="s">
        <v>1412</v>
      </c>
      <c r="V421" s="75" t="s">
        <v>18</v>
      </c>
      <c r="W421" s="79"/>
      <c r="X421" s="79"/>
      <c r="Y421" s="79"/>
      <c r="Z421" s="79"/>
      <c r="AA421" s="79"/>
      <c r="AB421" s="79"/>
      <c r="AC421" s="79"/>
      <c r="AD421" s="93"/>
      <c r="AE421" s="79"/>
      <c r="AF421" s="79"/>
      <c r="AG421" s="79"/>
      <c r="AH421" s="79"/>
      <c r="AI421" s="79"/>
      <c r="AJ421" s="79"/>
      <c r="AK421" s="79"/>
      <c r="AL421" s="75"/>
      <c r="AM421" s="75"/>
      <c r="AN421" s="101"/>
      <c r="AO421" s="102"/>
      <c r="AP421" s="76"/>
      <c r="AQ421" s="75" t="s">
        <v>1397</v>
      </c>
      <c r="AR421" s="52" t="s">
        <v>3981</v>
      </c>
      <c r="AS421" s="52"/>
      <c r="AT421" s="153" t="s">
        <v>3982</v>
      </c>
      <c r="AU421" s="162"/>
    </row>
    <row r="422" spans="1:47" ht="28.35" customHeight="1" x14ac:dyDescent="0.25">
      <c r="A422" s="145">
        <v>420</v>
      </c>
      <c r="B422" s="155" t="s">
        <v>3996</v>
      </c>
      <c r="C422" s="75" t="s">
        <v>980</v>
      </c>
      <c r="D422" s="97">
        <v>45131</v>
      </c>
      <c r="E422" s="50" t="s">
        <v>1389</v>
      </c>
      <c r="F422" s="155" t="s">
        <v>3723</v>
      </c>
      <c r="G422" s="155">
        <v>73167176</v>
      </c>
      <c r="H422" s="52" t="s">
        <v>3997</v>
      </c>
      <c r="I422" s="53" t="s">
        <v>4007</v>
      </c>
      <c r="J422" s="126">
        <v>4000000</v>
      </c>
      <c r="K422" s="126">
        <v>20800000</v>
      </c>
      <c r="L422" s="97">
        <v>45131</v>
      </c>
      <c r="M422" s="146">
        <v>45290</v>
      </c>
      <c r="N422" s="106">
        <f t="shared" si="12"/>
        <v>159</v>
      </c>
      <c r="O422" s="75" t="s">
        <v>1463</v>
      </c>
      <c r="P422" s="79">
        <v>98</v>
      </c>
      <c r="Q422" s="101">
        <v>45064</v>
      </c>
      <c r="R422" s="147">
        <v>112477797</v>
      </c>
      <c r="S422" s="79">
        <v>1123</v>
      </c>
      <c r="T422" s="126">
        <v>20800000</v>
      </c>
      <c r="U422" s="75" t="s">
        <v>25</v>
      </c>
      <c r="V422" s="75" t="s">
        <v>1003</v>
      </c>
      <c r="W422" s="79"/>
      <c r="X422" s="79"/>
      <c r="Y422" s="79"/>
      <c r="Z422" s="79"/>
      <c r="AA422" s="79"/>
      <c r="AB422" s="79"/>
      <c r="AC422" s="79"/>
      <c r="AD422" s="93"/>
      <c r="AE422" s="79"/>
      <c r="AF422" s="79"/>
      <c r="AG422" s="79"/>
      <c r="AH422" s="79"/>
      <c r="AI422" s="79"/>
      <c r="AJ422" s="79"/>
      <c r="AK422" s="79"/>
      <c r="AL422" s="75"/>
      <c r="AM422" s="75"/>
      <c r="AN422" s="101"/>
      <c r="AO422" s="102"/>
      <c r="AP422" s="76"/>
      <c r="AQ422" s="75" t="s">
        <v>1397</v>
      </c>
      <c r="AR422" s="52"/>
      <c r="AS422" s="52"/>
      <c r="AT422" s="153" t="s">
        <v>3998</v>
      </c>
      <c r="AU422" s="162"/>
    </row>
    <row r="423" spans="1:47" ht="28.35" customHeight="1" x14ac:dyDescent="0.25">
      <c r="A423" s="145">
        <v>421</v>
      </c>
      <c r="B423" s="155" t="s">
        <v>4003</v>
      </c>
      <c r="C423" s="75" t="s">
        <v>980</v>
      </c>
      <c r="D423" s="97">
        <v>45161</v>
      </c>
      <c r="E423" s="50" t="s">
        <v>1423</v>
      </c>
      <c r="F423" s="155" t="s">
        <v>4004</v>
      </c>
      <c r="G423" s="155">
        <v>1047393845</v>
      </c>
      <c r="H423" s="52" t="s">
        <v>3987</v>
      </c>
      <c r="I423" s="53" t="s">
        <v>17</v>
      </c>
      <c r="J423" s="126">
        <v>2626500</v>
      </c>
      <c r="K423" s="126">
        <v>10506000</v>
      </c>
      <c r="L423" s="97">
        <v>45161</v>
      </c>
      <c r="M423" s="146">
        <v>45282</v>
      </c>
      <c r="N423" s="106">
        <f t="shared" si="12"/>
        <v>121</v>
      </c>
      <c r="O423" s="75" t="s">
        <v>1511</v>
      </c>
      <c r="P423" s="79">
        <v>110</v>
      </c>
      <c r="Q423" s="101">
        <v>45105</v>
      </c>
      <c r="R423" s="147">
        <v>22062600</v>
      </c>
      <c r="S423" s="79">
        <v>1192</v>
      </c>
      <c r="T423" s="126">
        <v>10506000</v>
      </c>
      <c r="U423" s="75" t="s">
        <v>1014</v>
      </c>
      <c r="V423" s="75" t="s">
        <v>18</v>
      </c>
      <c r="W423" s="79"/>
      <c r="X423" s="79"/>
      <c r="Y423" s="79"/>
      <c r="Z423" s="79"/>
      <c r="AA423" s="79"/>
      <c r="AB423" s="79"/>
      <c r="AC423" s="79"/>
      <c r="AD423" s="93"/>
      <c r="AE423" s="79"/>
      <c r="AF423" s="79"/>
      <c r="AG423" s="79"/>
      <c r="AH423" s="79"/>
      <c r="AI423" s="79"/>
      <c r="AJ423" s="79"/>
      <c r="AK423" s="79"/>
      <c r="AL423" s="75"/>
      <c r="AM423" s="75"/>
      <c r="AN423" s="101"/>
      <c r="AO423" s="102"/>
      <c r="AP423" s="76"/>
      <c r="AQ423" s="75" t="s">
        <v>1397</v>
      </c>
      <c r="AR423" s="52"/>
      <c r="AS423" s="52"/>
      <c r="AT423" s="153" t="s">
        <v>4005</v>
      </c>
      <c r="AU423" s="162"/>
    </row>
    <row r="424" spans="1:47" ht="40.700000000000003" customHeight="1" thickBot="1" x14ac:dyDescent="0.3">
      <c r="A424" s="313" t="s">
        <v>4</v>
      </c>
      <c r="B424" s="313"/>
      <c r="C424" s="313"/>
      <c r="D424" s="313"/>
      <c r="E424" s="313"/>
      <c r="F424" s="313"/>
      <c r="G424" s="313"/>
      <c r="H424" s="313"/>
      <c r="I424" s="313"/>
      <c r="J424" s="313"/>
      <c r="K424" s="163">
        <f>SUM(K3:K423)</f>
        <v>10423747025</v>
      </c>
      <c r="M424" s="164"/>
      <c r="U424" s="165"/>
      <c r="V424" s="2"/>
      <c r="Z424" s="166">
        <f>SUM(Z3:Z377)</f>
        <v>0</v>
      </c>
      <c r="AD424" s="167">
        <f>SUM(AD3:AD377)</f>
        <v>0</v>
      </c>
      <c r="AG424" s="168"/>
      <c r="AU424" s="2"/>
    </row>
    <row r="425" spans="1:47" ht="15" x14ac:dyDescent="0.25">
      <c r="B425" s="2"/>
      <c r="F425" s="2"/>
      <c r="H425" s="169"/>
      <c r="I425" s="2"/>
      <c r="U425" s="170"/>
      <c r="V425" s="2"/>
      <c r="AG425" s="168"/>
      <c r="AU425" s="2"/>
    </row>
    <row r="426" spans="1:47" ht="40.700000000000003" customHeight="1" x14ac:dyDescent="0.25">
      <c r="E426" s="171"/>
    </row>
    <row r="427" spans="1:47" ht="15" x14ac:dyDescent="0.25">
      <c r="B427" s="182" t="s">
        <v>3983</v>
      </c>
      <c r="C427" s="182" t="s">
        <v>3984</v>
      </c>
      <c r="D427" s="172"/>
      <c r="E427" s="172"/>
      <c r="F427" s="172"/>
      <c r="G427" s="172"/>
      <c r="H427" s="172"/>
    </row>
    <row r="428" spans="1:47" ht="15" x14ac:dyDescent="0.25">
      <c r="B428" s="182" t="s">
        <v>3985</v>
      </c>
      <c r="C428" s="173" t="s">
        <v>1003</v>
      </c>
      <c r="D428" s="173" t="s">
        <v>1055</v>
      </c>
      <c r="E428" s="173" t="s">
        <v>1512</v>
      </c>
      <c r="F428" s="173" t="s">
        <v>1778</v>
      </c>
      <c r="G428" s="173" t="s">
        <v>18</v>
      </c>
      <c r="H428" s="172" t="s">
        <v>3986</v>
      </c>
    </row>
    <row r="429" spans="1:47" s="174" customFormat="1" ht="112.5" x14ac:dyDescent="0.2">
      <c r="B429" s="175" t="s">
        <v>1014</v>
      </c>
      <c r="C429" s="176"/>
      <c r="D429" s="176">
        <v>1562360880</v>
      </c>
      <c r="E429" s="176">
        <v>1246907601</v>
      </c>
      <c r="F429" s="176">
        <v>33000000</v>
      </c>
      <c r="G429" s="176"/>
      <c r="H429" s="176">
        <v>2842268481</v>
      </c>
      <c r="AP429" s="177"/>
    </row>
    <row r="430" spans="1:47" s="174" customFormat="1" ht="33.75" x14ac:dyDescent="0.2">
      <c r="B430" s="178" t="s">
        <v>1462</v>
      </c>
      <c r="C430" s="176"/>
      <c r="D430" s="176"/>
      <c r="E430" s="176">
        <v>69339600</v>
      </c>
      <c r="F430" s="176">
        <v>33000000</v>
      </c>
      <c r="G430" s="176"/>
      <c r="H430" s="176">
        <v>102339600</v>
      </c>
      <c r="AP430" s="177"/>
    </row>
    <row r="431" spans="1:47" s="174" customFormat="1" ht="11.25" x14ac:dyDescent="0.2">
      <c r="B431" s="178" t="s">
        <v>17</v>
      </c>
      <c r="C431" s="176"/>
      <c r="D431" s="176">
        <v>1516134480</v>
      </c>
      <c r="E431" s="176">
        <v>1145568001</v>
      </c>
      <c r="F431" s="176"/>
      <c r="G431" s="176"/>
      <c r="H431" s="176">
        <v>2661702481</v>
      </c>
      <c r="AP431" s="177"/>
    </row>
    <row r="432" spans="1:47" s="174" customFormat="1" ht="11.25" x14ac:dyDescent="0.2">
      <c r="B432" s="178" t="s">
        <v>1393</v>
      </c>
      <c r="C432" s="176"/>
      <c r="D432" s="176">
        <v>46226400</v>
      </c>
      <c r="E432" s="176"/>
      <c r="F432" s="176"/>
      <c r="G432" s="176"/>
      <c r="H432" s="176">
        <v>46226400</v>
      </c>
      <c r="AP432" s="177"/>
    </row>
    <row r="433" spans="2:42" s="174" customFormat="1" ht="11.25" x14ac:dyDescent="0.2">
      <c r="B433" s="178" t="s">
        <v>1469</v>
      </c>
      <c r="C433" s="176"/>
      <c r="D433" s="176"/>
      <c r="E433" s="176">
        <v>32000000</v>
      </c>
      <c r="F433" s="176"/>
      <c r="G433" s="176"/>
      <c r="H433" s="176">
        <v>32000000</v>
      </c>
      <c r="AP433" s="177"/>
    </row>
    <row r="434" spans="2:42" s="174" customFormat="1" ht="22.5" x14ac:dyDescent="0.2">
      <c r="B434" s="178" t="s">
        <v>1412</v>
      </c>
      <c r="C434" s="176"/>
      <c r="D434" s="176">
        <v>535597200</v>
      </c>
      <c r="E434" s="176"/>
      <c r="F434" s="176"/>
      <c r="G434" s="176">
        <v>12360000</v>
      </c>
      <c r="H434" s="176">
        <v>547957200</v>
      </c>
      <c r="AP434" s="177"/>
    </row>
    <row r="435" spans="2:42" s="174" customFormat="1" ht="11.25" x14ac:dyDescent="0.2">
      <c r="B435" s="178" t="s">
        <v>1528</v>
      </c>
      <c r="C435" s="176"/>
      <c r="D435" s="176">
        <v>199258000</v>
      </c>
      <c r="E435" s="176"/>
      <c r="F435" s="176"/>
      <c r="G435" s="176"/>
      <c r="H435" s="176">
        <v>199258000</v>
      </c>
      <c r="AP435" s="177"/>
    </row>
    <row r="436" spans="2:42" s="174" customFormat="1" ht="11.25" x14ac:dyDescent="0.2">
      <c r="B436" s="178" t="s">
        <v>1393</v>
      </c>
      <c r="C436" s="176"/>
      <c r="D436" s="176">
        <v>265839200</v>
      </c>
      <c r="E436" s="176"/>
      <c r="F436" s="176"/>
      <c r="G436" s="176"/>
      <c r="H436" s="176">
        <v>265839200</v>
      </c>
      <c r="AP436" s="177"/>
    </row>
    <row r="437" spans="2:42" s="174" customFormat="1" ht="11.25" x14ac:dyDescent="0.2">
      <c r="B437" s="178" t="s">
        <v>1469</v>
      </c>
      <c r="C437" s="176"/>
      <c r="D437" s="176">
        <v>70500000</v>
      </c>
      <c r="E437" s="176"/>
      <c r="F437" s="176"/>
      <c r="G437" s="176"/>
      <c r="H437" s="176">
        <v>70500000</v>
      </c>
      <c r="AP437" s="177"/>
    </row>
    <row r="438" spans="2:42" s="174" customFormat="1" ht="15" x14ac:dyDescent="0.2">
      <c r="B438" s="181" t="s">
        <v>1088</v>
      </c>
      <c r="C438" s="176"/>
      <c r="D438" s="176"/>
      <c r="E438" s="176"/>
      <c r="F438" s="176"/>
      <c r="G438" s="176">
        <v>12360000</v>
      </c>
      <c r="H438" s="176">
        <v>12360000</v>
      </c>
      <c r="AP438" s="177"/>
    </row>
    <row r="439" spans="2:42" s="174" customFormat="1" ht="56.25" x14ac:dyDescent="0.2">
      <c r="B439" s="175" t="s">
        <v>1673</v>
      </c>
      <c r="C439" s="176"/>
      <c r="D439" s="176">
        <v>1135453460</v>
      </c>
      <c r="E439" s="176">
        <v>534091050</v>
      </c>
      <c r="F439" s="176">
        <v>32000000</v>
      </c>
      <c r="G439" s="176"/>
      <c r="H439" s="176">
        <v>1701544510</v>
      </c>
      <c r="AP439" s="177"/>
    </row>
    <row r="440" spans="2:42" s="174" customFormat="1" ht="11.25" x14ac:dyDescent="0.2">
      <c r="B440" s="178" t="s">
        <v>1528</v>
      </c>
      <c r="C440" s="176"/>
      <c r="D440" s="176">
        <v>1135453460</v>
      </c>
      <c r="E440" s="176">
        <v>534091050</v>
      </c>
      <c r="F440" s="176"/>
      <c r="G440" s="176"/>
      <c r="H440" s="176">
        <v>1669544510</v>
      </c>
      <c r="AP440" s="177"/>
    </row>
    <row r="441" spans="2:42" s="174" customFormat="1" ht="11.25" x14ac:dyDescent="0.2">
      <c r="B441" s="178" t="s">
        <v>1469</v>
      </c>
      <c r="C441" s="176"/>
      <c r="D441" s="176"/>
      <c r="E441" s="176"/>
      <c r="F441" s="176">
        <v>32000000</v>
      </c>
      <c r="G441" s="176"/>
      <c r="H441" s="176">
        <v>32000000</v>
      </c>
      <c r="AP441" s="177"/>
    </row>
    <row r="442" spans="2:42" s="174" customFormat="1" ht="90" x14ac:dyDescent="0.2">
      <c r="B442" s="175" t="s">
        <v>1570</v>
      </c>
      <c r="C442" s="176"/>
      <c r="D442" s="176">
        <v>168462900</v>
      </c>
      <c r="E442" s="176"/>
      <c r="F442" s="176"/>
      <c r="G442" s="176"/>
      <c r="H442" s="176">
        <v>168462900</v>
      </c>
      <c r="AP442" s="177"/>
    </row>
    <row r="443" spans="2:42" s="174" customFormat="1" ht="11.25" x14ac:dyDescent="0.2">
      <c r="B443" s="178" t="s">
        <v>1528</v>
      </c>
      <c r="C443" s="176"/>
      <c r="D443" s="176">
        <v>128014800</v>
      </c>
      <c r="E443" s="176"/>
      <c r="F443" s="176"/>
      <c r="G443" s="176"/>
      <c r="H443" s="176">
        <v>128014800</v>
      </c>
      <c r="AP443" s="177"/>
    </row>
    <row r="444" spans="2:42" s="174" customFormat="1" ht="11.25" x14ac:dyDescent="0.2">
      <c r="B444" s="178" t="s">
        <v>1469</v>
      </c>
      <c r="C444" s="176"/>
      <c r="D444" s="176">
        <v>40448100</v>
      </c>
      <c r="E444" s="176"/>
      <c r="F444" s="176"/>
      <c r="G444" s="176"/>
      <c r="H444" s="176">
        <v>40448100</v>
      </c>
      <c r="AP444" s="177"/>
    </row>
    <row r="445" spans="2:42" s="174" customFormat="1" ht="101.25" x14ac:dyDescent="0.2">
      <c r="B445" s="175" t="s">
        <v>31</v>
      </c>
      <c r="C445" s="176"/>
      <c r="D445" s="176">
        <v>221194000</v>
      </c>
      <c r="E445" s="176"/>
      <c r="F445" s="176"/>
      <c r="G445" s="176"/>
      <c r="H445" s="176">
        <v>221194000</v>
      </c>
      <c r="AP445" s="177"/>
    </row>
    <row r="446" spans="2:42" s="174" customFormat="1" ht="11.25" x14ac:dyDescent="0.2">
      <c r="B446" s="178" t="s">
        <v>1786</v>
      </c>
      <c r="C446" s="176"/>
      <c r="D446" s="176">
        <v>221194000</v>
      </c>
      <c r="E446" s="176"/>
      <c r="F446" s="176"/>
      <c r="G446" s="176"/>
      <c r="H446" s="176">
        <v>221194000</v>
      </c>
      <c r="AP446" s="177"/>
    </row>
    <row r="447" spans="2:42" s="174" customFormat="1" ht="101.25" x14ac:dyDescent="0.2">
      <c r="B447" s="175" t="s">
        <v>1530</v>
      </c>
      <c r="C447" s="176"/>
      <c r="D447" s="176">
        <v>282273760</v>
      </c>
      <c r="E447" s="176">
        <v>194440102</v>
      </c>
      <c r="F447" s="176">
        <v>31900000</v>
      </c>
      <c r="G447" s="176"/>
      <c r="H447" s="176">
        <v>508613862</v>
      </c>
      <c r="AP447" s="177"/>
    </row>
    <row r="448" spans="2:42" s="174" customFormat="1" ht="11.25" x14ac:dyDescent="0.2">
      <c r="B448" s="178" t="s">
        <v>1528</v>
      </c>
      <c r="C448" s="176"/>
      <c r="D448" s="176">
        <v>282273760</v>
      </c>
      <c r="E448" s="176">
        <v>194440102</v>
      </c>
      <c r="F448" s="176">
        <v>31900000</v>
      </c>
      <c r="G448" s="176"/>
      <c r="H448" s="176">
        <v>508613862</v>
      </c>
      <c r="AP448" s="177"/>
    </row>
    <row r="449" spans="2:42" s="174" customFormat="1" ht="90" x14ac:dyDescent="0.2">
      <c r="B449" s="175" t="s">
        <v>123</v>
      </c>
      <c r="C449" s="176"/>
      <c r="D449" s="176">
        <v>1485124932</v>
      </c>
      <c r="E449" s="176">
        <v>261893916</v>
      </c>
      <c r="F449" s="176">
        <v>43915080</v>
      </c>
      <c r="G449" s="176"/>
      <c r="H449" s="176">
        <v>1790933928</v>
      </c>
      <c r="AP449" s="177"/>
    </row>
    <row r="450" spans="2:42" s="174" customFormat="1" ht="11.25" x14ac:dyDescent="0.2">
      <c r="B450" s="178" t="s">
        <v>1469</v>
      </c>
      <c r="C450" s="176"/>
      <c r="D450" s="176"/>
      <c r="E450" s="176"/>
      <c r="F450" s="176">
        <v>43915080</v>
      </c>
      <c r="G450" s="176"/>
      <c r="H450" s="176">
        <v>43915080</v>
      </c>
      <c r="AP450" s="177"/>
    </row>
    <row r="451" spans="2:42" s="174" customFormat="1" ht="11.25" x14ac:dyDescent="0.2">
      <c r="B451" s="178" t="s">
        <v>1495</v>
      </c>
      <c r="C451" s="176"/>
      <c r="D451" s="176">
        <v>1485124932</v>
      </c>
      <c r="E451" s="176">
        <v>261893916</v>
      </c>
      <c r="F451" s="176"/>
      <c r="G451" s="176"/>
      <c r="H451" s="176">
        <v>1747018848</v>
      </c>
      <c r="AP451" s="177"/>
    </row>
    <row r="452" spans="2:42" s="174" customFormat="1" ht="90" x14ac:dyDescent="0.2">
      <c r="B452" s="175" t="s">
        <v>28</v>
      </c>
      <c r="C452" s="176"/>
      <c r="D452" s="176">
        <v>614568167</v>
      </c>
      <c r="E452" s="176">
        <v>251421400</v>
      </c>
      <c r="F452" s="176">
        <v>40448100</v>
      </c>
      <c r="G452" s="176">
        <v>13200000</v>
      </c>
      <c r="H452" s="176">
        <v>919637667</v>
      </c>
      <c r="AP452" s="177"/>
    </row>
    <row r="453" spans="2:42" s="174" customFormat="1" ht="11.25" x14ac:dyDescent="0.2">
      <c r="B453" s="178" t="s">
        <v>1469</v>
      </c>
      <c r="C453" s="176"/>
      <c r="D453" s="176"/>
      <c r="E453" s="176">
        <v>36771000</v>
      </c>
      <c r="F453" s="176">
        <v>40448100</v>
      </c>
      <c r="G453" s="176"/>
      <c r="H453" s="176">
        <v>77219100</v>
      </c>
      <c r="AP453" s="177"/>
    </row>
    <row r="454" spans="2:42" s="174" customFormat="1" ht="11.25" x14ac:dyDescent="0.2">
      <c r="B454" s="178" t="s">
        <v>1495</v>
      </c>
      <c r="C454" s="176"/>
      <c r="D454" s="176">
        <v>614568167</v>
      </c>
      <c r="E454" s="176">
        <v>214650400</v>
      </c>
      <c r="F454" s="176"/>
      <c r="G454" s="176">
        <v>13200000</v>
      </c>
      <c r="H454" s="176">
        <v>842418567</v>
      </c>
      <c r="AP454" s="177"/>
    </row>
    <row r="455" spans="2:42" s="174" customFormat="1" ht="22.5" x14ac:dyDescent="0.2">
      <c r="B455" s="178" t="s">
        <v>1396</v>
      </c>
      <c r="C455" s="176">
        <v>918037215</v>
      </c>
      <c r="D455" s="176"/>
      <c r="E455" s="176"/>
      <c r="F455" s="176"/>
      <c r="G455" s="176"/>
      <c r="H455" s="176">
        <v>918037215</v>
      </c>
      <c r="AP455" s="177"/>
    </row>
    <row r="456" spans="2:42" s="174" customFormat="1" ht="11.25" x14ac:dyDescent="0.2">
      <c r="B456" s="178" t="s">
        <v>1955</v>
      </c>
      <c r="C456" s="176">
        <v>21245280</v>
      </c>
      <c r="D456" s="176"/>
      <c r="E456" s="176"/>
      <c r="F456" s="176"/>
      <c r="G456" s="176"/>
      <c r="H456" s="176">
        <v>21245280</v>
      </c>
      <c r="AP456" s="177"/>
    </row>
    <row r="457" spans="2:42" s="174" customFormat="1" ht="11.25" x14ac:dyDescent="0.2">
      <c r="B457" s="178" t="s">
        <v>1477</v>
      </c>
      <c r="C457" s="176">
        <v>51655000</v>
      </c>
      <c r="D457" s="176"/>
      <c r="E457" s="176"/>
      <c r="F457" s="176"/>
      <c r="G457" s="176"/>
      <c r="H457" s="176">
        <v>51655000</v>
      </c>
      <c r="AP457" s="177"/>
    </row>
    <row r="458" spans="2:42" s="174" customFormat="1" ht="11.25" x14ac:dyDescent="0.2">
      <c r="B458" s="178" t="s">
        <v>2215</v>
      </c>
      <c r="C458" s="176">
        <v>43260000</v>
      </c>
      <c r="D458" s="176"/>
      <c r="E458" s="176"/>
      <c r="F458" s="176"/>
      <c r="G458" s="176"/>
      <c r="H458" s="176">
        <v>43260000</v>
      </c>
      <c r="AP458" s="177"/>
    </row>
    <row r="459" spans="2:42" s="174" customFormat="1" ht="33.75" x14ac:dyDescent="0.2">
      <c r="B459" s="178" t="s">
        <v>1462</v>
      </c>
      <c r="C459" s="176">
        <v>189423400</v>
      </c>
      <c r="D459" s="176"/>
      <c r="E459" s="176"/>
      <c r="F459" s="176"/>
      <c r="G459" s="176"/>
      <c r="H459" s="176">
        <v>189423400</v>
      </c>
      <c r="AP459" s="177"/>
    </row>
    <row r="460" spans="2:42" s="174" customFormat="1" ht="11.25" x14ac:dyDescent="0.2">
      <c r="B460" s="178" t="s">
        <v>1442</v>
      </c>
      <c r="C460" s="176">
        <v>119758100</v>
      </c>
      <c r="D460" s="176"/>
      <c r="E460" s="176"/>
      <c r="F460" s="176"/>
      <c r="G460" s="176"/>
      <c r="H460" s="176">
        <v>119758100</v>
      </c>
      <c r="AP460" s="177"/>
    </row>
    <row r="461" spans="2:42" s="174" customFormat="1" ht="11.25" x14ac:dyDescent="0.2">
      <c r="B461" s="178" t="s">
        <v>1393</v>
      </c>
      <c r="C461" s="176">
        <v>325214094</v>
      </c>
      <c r="D461" s="176"/>
      <c r="E461" s="176"/>
      <c r="F461" s="176"/>
      <c r="G461" s="176"/>
      <c r="H461" s="176">
        <v>325214094</v>
      </c>
      <c r="AP461" s="177"/>
    </row>
    <row r="462" spans="2:42" s="174" customFormat="1" ht="11.25" x14ac:dyDescent="0.2">
      <c r="B462" s="178" t="s">
        <v>1795</v>
      </c>
      <c r="C462" s="176">
        <v>45938000</v>
      </c>
      <c r="D462" s="176"/>
      <c r="E462" s="176"/>
      <c r="F462" s="176"/>
      <c r="G462" s="176"/>
      <c r="H462" s="176">
        <v>45938000</v>
      </c>
      <c r="AP462" s="177"/>
    </row>
    <row r="463" spans="2:42" s="174" customFormat="1" ht="11.25" x14ac:dyDescent="0.2">
      <c r="B463" s="178" t="s">
        <v>1469</v>
      </c>
      <c r="C463" s="176">
        <v>67980000</v>
      </c>
      <c r="D463" s="176"/>
      <c r="E463" s="176"/>
      <c r="F463" s="176"/>
      <c r="G463" s="176"/>
      <c r="H463" s="176">
        <v>67980000</v>
      </c>
      <c r="AP463" s="177"/>
    </row>
    <row r="464" spans="2:42" s="174" customFormat="1" ht="11.25" x14ac:dyDescent="0.2">
      <c r="B464" s="178" t="s">
        <v>2460</v>
      </c>
      <c r="C464" s="176">
        <v>36753741</v>
      </c>
      <c r="D464" s="176"/>
      <c r="E464" s="176"/>
      <c r="F464" s="176"/>
      <c r="G464" s="176"/>
      <c r="H464" s="176">
        <v>36753741</v>
      </c>
      <c r="AP464" s="177"/>
    </row>
    <row r="465" spans="2:42" s="174" customFormat="1" ht="11.25" x14ac:dyDescent="0.2">
      <c r="B465" s="178" t="s">
        <v>1994</v>
      </c>
      <c r="C465" s="176">
        <v>16809600</v>
      </c>
      <c r="D465" s="176"/>
      <c r="E465" s="176"/>
      <c r="F465" s="176"/>
      <c r="G465" s="176"/>
      <c r="H465" s="176">
        <v>16809600</v>
      </c>
      <c r="AP465" s="177"/>
    </row>
    <row r="466" spans="2:42" ht="22.5" x14ac:dyDescent="0.25">
      <c r="B466" s="178" t="s">
        <v>25</v>
      </c>
      <c r="C466" s="176">
        <v>864504260</v>
      </c>
      <c r="D466" s="176"/>
      <c r="E466" s="176"/>
      <c r="F466" s="176"/>
      <c r="G466" s="176"/>
      <c r="H466" s="176">
        <v>864504260</v>
      </c>
    </row>
    <row r="467" spans="2:42" ht="15" x14ac:dyDescent="0.25">
      <c r="B467" s="179" t="s">
        <v>1955</v>
      </c>
      <c r="C467" s="176">
        <v>53533952</v>
      </c>
      <c r="D467" s="176"/>
      <c r="E467" s="176"/>
      <c r="F467" s="176"/>
      <c r="G467" s="176"/>
      <c r="H467" s="176">
        <v>53533952</v>
      </c>
    </row>
    <row r="468" spans="2:42" ht="15" x14ac:dyDescent="0.25">
      <c r="B468" s="179" t="s">
        <v>1477</v>
      </c>
      <c r="C468" s="176">
        <v>48156000</v>
      </c>
      <c r="D468" s="176"/>
      <c r="E468" s="176"/>
      <c r="F468" s="176"/>
      <c r="G468" s="176"/>
      <c r="H468" s="176">
        <v>48156000</v>
      </c>
    </row>
    <row r="469" spans="2:42" ht="15" x14ac:dyDescent="0.25">
      <c r="B469" s="179" t="s">
        <v>2215</v>
      </c>
      <c r="C469" s="176">
        <v>73662166</v>
      </c>
      <c r="D469" s="176"/>
      <c r="E469" s="176"/>
      <c r="F469" s="176"/>
      <c r="G469" s="176"/>
      <c r="H469" s="176">
        <v>73662166</v>
      </c>
    </row>
    <row r="470" spans="2:42" ht="33.75" x14ac:dyDescent="0.25">
      <c r="B470" s="179" t="s">
        <v>1462</v>
      </c>
      <c r="C470" s="176">
        <v>100212065</v>
      </c>
      <c r="D470" s="176"/>
      <c r="E470" s="176"/>
      <c r="F470" s="176"/>
      <c r="G470" s="176"/>
      <c r="H470" s="176">
        <v>100212065</v>
      </c>
    </row>
    <row r="471" spans="2:42" ht="15" x14ac:dyDescent="0.25">
      <c r="B471" s="179" t="s">
        <v>1393</v>
      </c>
      <c r="C471" s="176">
        <v>290994192</v>
      </c>
      <c r="D471" s="176"/>
      <c r="E471" s="176"/>
      <c r="F471" s="176"/>
      <c r="G471" s="176"/>
      <c r="H471" s="176">
        <v>290994192</v>
      </c>
    </row>
    <row r="472" spans="2:42" ht="15" x14ac:dyDescent="0.25">
      <c r="B472" s="179" t="s">
        <v>1795</v>
      </c>
      <c r="C472" s="176">
        <v>84845220</v>
      </c>
      <c r="D472" s="176"/>
      <c r="E472" s="176"/>
      <c r="F472" s="176"/>
      <c r="G472" s="176"/>
      <c r="H472" s="176">
        <v>84845220</v>
      </c>
    </row>
    <row r="473" spans="2:42" ht="15" x14ac:dyDescent="0.25">
      <c r="B473" s="179" t="s">
        <v>1495</v>
      </c>
      <c r="C473" s="176">
        <v>15862000</v>
      </c>
      <c r="D473" s="176"/>
      <c r="E473" s="176"/>
      <c r="F473" s="176"/>
      <c r="G473" s="176"/>
      <c r="H473" s="176">
        <v>15862000</v>
      </c>
    </row>
    <row r="474" spans="2:42" ht="15" x14ac:dyDescent="0.25">
      <c r="B474" s="179" t="s">
        <v>2460</v>
      </c>
      <c r="C474" s="176">
        <v>90198369</v>
      </c>
      <c r="D474" s="176"/>
      <c r="E474" s="176"/>
      <c r="F474" s="176"/>
      <c r="G474" s="176"/>
      <c r="H474" s="176">
        <v>90198369</v>
      </c>
    </row>
    <row r="475" spans="2:42" ht="15" x14ac:dyDescent="0.25">
      <c r="B475" s="179" t="s">
        <v>1994</v>
      </c>
      <c r="C475" s="176">
        <v>55340613</v>
      </c>
      <c r="D475" s="176"/>
      <c r="E475" s="176"/>
      <c r="F475" s="176"/>
      <c r="G475" s="176"/>
      <c r="H475" s="176">
        <v>55340613</v>
      </c>
    </row>
    <row r="476" spans="2:42" ht="15" x14ac:dyDescent="0.25">
      <c r="B476" s="179" t="s">
        <v>3835</v>
      </c>
      <c r="C476" s="176">
        <v>51699683</v>
      </c>
      <c r="D476" s="176"/>
      <c r="E476" s="176"/>
      <c r="F476" s="176"/>
      <c r="G476" s="176"/>
      <c r="H476" s="176">
        <v>51699683</v>
      </c>
    </row>
    <row r="477" spans="2:42" ht="56.25" x14ac:dyDescent="0.25">
      <c r="B477" s="178" t="s">
        <v>3864</v>
      </c>
      <c r="C477" s="176"/>
      <c r="D477" s="176">
        <v>16254945</v>
      </c>
      <c r="E477" s="176"/>
      <c r="F477" s="176"/>
      <c r="G477" s="176"/>
      <c r="H477" s="176">
        <v>16254945</v>
      </c>
    </row>
    <row r="478" spans="2:42" ht="15" x14ac:dyDescent="0.25">
      <c r="B478" s="179" t="s">
        <v>1528</v>
      </c>
      <c r="C478" s="176"/>
      <c r="D478" s="176">
        <v>16254945</v>
      </c>
      <c r="E478" s="176"/>
      <c r="F478" s="176"/>
      <c r="G478" s="176"/>
      <c r="H478" s="176">
        <v>16254945</v>
      </c>
    </row>
    <row r="479" spans="2:42" ht="15" x14ac:dyDescent="0.25">
      <c r="B479" s="180" t="s">
        <v>3986</v>
      </c>
      <c r="C479" s="176">
        <v>1782541475</v>
      </c>
      <c r="D479" s="176">
        <v>6021290244</v>
      </c>
      <c r="E479" s="176">
        <v>2488754069</v>
      </c>
      <c r="F479" s="176">
        <v>181263180</v>
      </c>
      <c r="G479" s="176">
        <v>25560000</v>
      </c>
      <c r="H479" s="176">
        <v>10499408968</v>
      </c>
    </row>
  </sheetData>
  <autoFilter ref="A2:AU424" xr:uid="{702D7A1C-DB14-4B21-AC87-39B82AAFF1CE}"/>
  <mergeCells count="2">
    <mergeCell ref="D1:S1"/>
    <mergeCell ref="A424:J424"/>
  </mergeCells>
  <hyperlinks>
    <hyperlink ref="AT380" r:id="rId2" xr:uid="{01D879AF-DF26-4CA0-9395-4A085B6BEF42}"/>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39E3A-01BD-49FA-9B9C-5A510C6CF643}">
  <dimension ref="A1:S23"/>
  <sheetViews>
    <sheetView topLeftCell="A6" zoomScale="50" zoomScaleNormal="50" workbookViewId="0">
      <selection activeCell="F22" sqref="F22"/>
    </sheetView>
  </sheetViews>
  <sheetFormatPr baseColWidth="10" defaultRowHeight="15" x14ac:dyDescent="0.25"/>
  <cols>
    <col min="1" max="1" width="13.42578125" customWidth="1"/>
    <col min="2" max="2" width="13.85546875" customWidth="1"/>
    <col min="3" max="3" width="17.42578125" customWidth="1"/>
    <col min="4" max="4" width="32.140625" customWidth="1"/>
    <col min="5" max="5" width="47.42578125" customWidth="1"/>
    <col min="6" max="6" width="31.7109375" customWidth="1"/>
    <col min="7" max="7" width="27.5703125" bestFit="1" customWidth="1"/>
    <col min="8" max="8" width="13.85546875" customWidth="1"/>
    <col min="10" max="10" width="22.5703125" customWidth="1"/>
    <col min="11" max="11" width="21.5703125" customWidth="1"/>
    <col min="12" max="12" width="26.85546875" customWidth="1"/>
    <col min="13" max="14" width="21.85546875" customWidth="1"/>
    <col min="15" max="15" width="21.5703125" customWidth="1"/>
    <col min="16" max="16" width="20.5703125" customWidth="1"/>
    <col min="17" max="17" width="14.42578125" customWidth="1"/>
    <col min="18" max="18" width="27.85546875" hidden="1" customWidth="1"/>
    <col min="19" max="19" width="31.42578125" customWidth="1"/>
  </cols>
  <sheetData>
    <row r="1" spans="1:19" ht="15.75" thickBot="1" x14ac:dyDescent="0.3"/>
    <row r="2" spans="1:19" ht="60" x14ac:dyDescent="0.25">
      <c r="A2" s="13" t="s">
        <v>0</v>
      </c>
      <c r="B2" s="14" t="s">
        <v>1</v>
      </c>
      <c r="C2" s="14" t="s">
        <v>1131</v>
      </c>
      <c r="D2" s="14" t="s">
        <v>2</v>
      </c>
      <c r="E2" s="14" t="s">
        <v>3</v>
      </c>
      <c r="F2" s="15" t="s">
        <v>4</v>
      </c>
      <c r="G2" s="15" t="s">
        <v>1132</v>
      </c>
      <c r="H2" s="15" t="s">
        <v>5</v>
      </c>
      <c r="I2" s="15" t="s">
        <v>6</v>
      </c>
      <c r="J2" s="15" t="s">
        <v>7</v>
      </c>
      <c r="K2" s="15" t="s">
        <v>1133</v>
      </c>
      <c r="L2" s="15" t="s">
        <v>8</v>
      </c>
      <c r="M2" s="14" t="s">
        <v>9</v>
      </c>
      <c r="N2" s="14" t="s">
        <v>1134</v>
      </c>
      <c r="O2" s="14" t="s">
        <v>10</v>
      </c>
      <c r="P2" s="14" t="s">
        <v>11</v>
      </c>
      <c r="Q2" s="14" t="s">
        <v>12</v>
      </c>
      <c r="R2" s="14" t="s">
        <v>1141</v>
      </c>
      <c r="S2" s="14" t="s">
        <v>16</v>
      </c>
    </row>
    <row r="3" spans="1:19" ht="34.5" customHeight="1" x14ac:dyDescent="0.25">
      <c r="A3" s="22">
        <v>1</v>
      </c>
      <c r="B3" s="16" t="s">
        <v>22</v>
      </c>
      <c r="C3" s="183" t="s">
        <v>981</v>
      </c>
      <c r="D3" s="17" t="s">
        <v>989</v>
      </c>
      <c r="E3" s="19" t="s">
        <v>996</v>
      </c>
      <c r="F3" s="23">
        <v>3481530</v>
      </c>
      <c r="G3" s="23">
        <v>1160510</v>
      </c>
      <c r="H3" s="9" t="s">
        <v>20</v>
      </c>
      <c r="I3" s="9" t="s">
        <v>20</v>
      </c>
      <c r="J3" s="9" t="s">
        <v>20</v>
      </c>
      <c r="K3" s="9" t="s">
        <v>20</v>
      </c>
      <c r="L3" s="17" t="s">
        <v>26</v>
      </c>
      <c r="M3" s="17" t="s">
        <v>1135</v>
      </c>
      <c r="N3" s="17" t="s">
        <v>1136</v>
      </c>
      <c r="O3" s="17" t="s">
        <v>219</v>
      </c>
      <c r="P3" s="17" t="s">
        <v>19</v>
      </c>
      <c r="Q3" s="17" t="s">
        <v>1005</v>
      </c>
      <c r="R3" s="17"/>
      <c r="S3" s="10" t="s">
        <v>1011</v>
      </c>
    </row>
    <row r="4" spans="1:19" ht="34.5" customHeight="1" x14ac:dyDescent="0.25">
      <c r="A4" s="17">
        <v>2</v>
      </c>
      <c r="B4" s="16" t="s">
        <v>22</v>
      </c>
      <c r="C4" s="183" t="s">
        <v>982</v>
      </c>
      <c r="D4" s="17" t="s">
        <v>990</v>
      </c>
      <c r="E4" s="19" t="s">
        <v>997</v>
      </c>
      <c r="F4" s="23">
        <v>445998</v>
      </c>
      <c r="G4" s="23">
        <v>148665</v>
      </c>
      <c r="H4" s="9" t="s">
        <v>20</v>
      </c>
      <c r="I4" s="9" t="s">
        <v>20</v>
      </c>
      <c r="J4" s="9" t="s">
        <v>20</v>
      </c>
      <c r="K4" s="9" t="s">
        <v>20</v>
      </c>
      <c r="L4" s="17" t="s">
        <v>26</v>
      </c>
      <c r="M4" s="17" t="s">
        <v>980</v>
      </c>
      <c r="N4" s="17" t="s">
        <v>1136</v>
      </c>
      <c r="O4" s="17" t="s">
        <v>219</v>
      </c>
      <c r="P4" s="17" t="s">
        <v>19</v>
      </c>
      <c r="Q4" s="17" t="s">
        <v>1005</v>
      </c>
      <c r="R4" s="17"/>
      <c r="S4" s="12" t="s">
        <v>1012</v>
      </c>
    </row>
    <row r="5" spans="1:19" ht="34.5" customHeight="1" x14ac:dyDescent="0.25">
      <c r="A5" s="22">
        <v>3</v>
      </c>
      <c r="B5" s="16" t="s">
        <v>22</v>
      </c>
      <c r="C5" s="183" t="s">
        <v>984</v>
      </c>
      <c r="D5" s="17" t="s">
        <v>1137</v>
      </c>
      <c r="E5" s="19" t="s">
        <v>999</v>
      </c>
      <c r="F5" s="23">
        <v>75988488</v>
      </c>
      <c r="G5" s="23">
        <v>0</v>
      </c>
      <c r="H5" s="9" t="s">
        <v>20</v>
      </c>
      <c r="I5" s="9" t="s">
        <v>20</v>
      </c>
      <c r="J5" s="9" t="s">
        <v>20</v>
      </c>
      <c r="K5" s="9" t="s">
        <v>20</v>
      </c>
      <c r="L5" s="17" t="s">
        <v>26</v>
      </c>
      <c r="M5" s="17" t="s">
        <v>1149</v>
      </c>
      <c r="N5" s="17" t="s">
        <v>1138</v>
      </c>
      <c r="O5" s="17" t="s">
        <v>219</v>
      </c>
      <c r="P5" s="17" t="s">
        <v>19</v>
      </c>
      <c r="Q5" s="17" t="s">
        <v>1005</v>
      </c>
      <c r="R5" s="17"/>
      <c r="S5" s="12" t="s">
        <v>1006</v>
      </c>
    </row>
    <row r="6" spans="1:19" ht="34.5" customHeight="1" x14ac:dyDescent="0.25">
      <c r="A6" s="22">
        <v>4</v>
      </c>
      <c r="B6" s="16" t="s">
        <v>22</v>
      </c>
      <c r="C6" s="183" t="s">
        <v>985</v>
      </c>
      <c r="D6" s="17" t="s">
        <v>991</v>
      </c>
      <c r="E6" s="19" t="s">
        <v>1000</v>
      </c>
      <c r="F6" s="23">
        <v>1473294</v>
      </c>
      <c r="G6" s="23">
        <v>491098</v>
      </c>
      <c r="H6" s="9" t="s">
        <v>20</v>
      </c>
      <c r="I6" s="9" t="s">
        <v>20</v>
      </c>
      <c r="J6" s="9" t="s">
        <v>20</v>
      </c>
      <c r="K6" s="9" t="s">
        <v>20</v>
      </c>
      <c r="L6" s="17" t="s">
        <v>26</v>
      </c>
      <c r="M6" s="17" t="s">
        <v>1135</v>
      </c>
      <c r="N6" s="17" t="s">
        <v>1136</v>
      </c>
      <c r="O6" s="17" t="s">
        <v>219</v>
      </c>
      <c r="P6" s="17" t="s">
        <v>19</v>
      </c>
      <c r="Q6" s="17" t="s">
        <v>1005</v>
      </c>
      <c r="R6" s="21"/>
      <c r="S6" s="12" t="s">
        <v>1007</v>
      </c>
    </row>
    <row r="7" spans="1:19" ht="34.5" customHeight="1" x14ac:dyDescent="0.25">
      <c r="A7" s="17">
        <v>5</v>
      </c>
      <c r="B7" s="16" t="s">
        <v>22</v>
      </c>
      <c r="C7" s="183" t="s">
        <v>986</v>
      </c>
      <c r="D7" s="17" t="s">
        <v>992</v>
      </c>
      <c r="E7" s="18" t="s">
        <v>1001</v>
      </c>
      <c r="F7" s="23">
        <v>1584792</v>
      </c>
      <c r="G7" s="23">
        <v>528264</v>
      </c>
      <c r="H7" s="9" t="s">
        <v>20</v>
      </c>
      <c r="I7" s="9" t="s">
        <v>20</v>
      </c>
      <c r="J7" s="9" t="s">
        <v>20</v>
      </c>
      <c r="K7" s="9" t="s">
        <v>20</v>
      </c>
      <c r="L7" s="17" t="s">
        <v>26</v>
      </c>
      <c r="M7" s="17" t="s">
        <v>1135</v>
      </c>
      <c r="N7" s="17" t="s">
        <v>1136</v>
      </c>
      <c r="O7" s="17" t="s">
        <v>219</v>
      </c>
      <c r="P7" s="17" t="s">
        <v>19</v>
      </c>
      <c r="Q7" s="17" t="s">
        <v>1005</v>
      </c>
      <c r="R7" s="21"/>
      <c r="S7" s="12" t="s">
        <v>1008</v>
      </c>
    </row>
    <row r="8" spans="1:19" ht="34.5" customHeight="1" x14ac:dyDescent="0.25">
      <c r="A8" s="22">
        <v>6</v>
      </c>
      <c r="B8" s="16" t="s">
        <v>22</v>
      </c>
      <c r="C8" s="183" t="s">
        <v>987</v>
      </c>
      <c r="D8" s="17" t="s">
        <v>993</v>
      </c>
      <c r="E8" s="18" t="s">
        <v>1139</v>
      </c>
      <c r="F8" s="23">
        <v>364859</v>
      </c>
      <c r="G8" s="23">
        <v>0</v>
      </c>
      <c r="H8" s="9" t="s">
        <v>20</v>
      </c>
      <c r="I8" s="9" t="s">
        <v>20</v>
      </c>
      <c r="J8" s="9" t="s">
        <v>20</v>
      </c>
      <c r="K8" s="9" t="s">
        <v>20</v>
      </c>
      <c r="L8" s="17" t="s">
        <v>26</v>
      </c>
      <c r="M8" s="17" t="s">
        <v>1135</v>
      </c>
      <c r="N8" s="17" t="s">
        <v>1136</v>
      </c>
      <c r="O8" s="17" t="s">
        <v>219</v>
      </c>
      <c r="P8" s="17" t="s">
        <v>19</v>
      </c>
      <c r="Q8" s="17" t="s">
        <v>1005</v>
      </c>
      <c r="R8" s="21"/>
      <c r="S8" s="12" t="s">
        <v>1009</v>
      </c>
    </row>
    <row r="9" spans="1:19" ht="34.5" customHeight="1" x14ac:dyDescent="0.25">
      <c r="A9" s="22">
        <v>7</v>
      </c>
      <c r="B9" s="16" t="s">
        <v>22</v>
      </c>
      <c r="C9" s="184" t="s">
        <v>988</v>
      </c>
      <c r="D9" s="16" t="s">
        <v>994</v>
      </c>
      <c r="E9" s="19" t="s">
        <v>1002</v>
      </c>
      <c r="F9" s="24">
        <v>1953963</v>
      </c>
      <c r="G9" s="24">
        <v>0</v>
      </c>
      <c r="H9" s="11" t="s">
        <v>20</v>
      </c>
      <c r="I9" s="11" t="s">
        <v>20</v>
      </c>
      <c r="J9" s="11" t="s">
        <v>20</v>
      </c>
      <c r="K9" s="11" t="s">
        <v>20</v>
      </c>
      <c r="L9" s="16" t="s">
        <v>26</v>
      </c>
      <c r="M9" s="16" t="s">
        <v>1135</v>
      </c>
      <c r="N9" s="17" t="s">
        <v>1136</v>
      </c>
      <c r="O9" s="16" t="s">
        <v>219</v>
      </c>
      <c r="P9" s="16" t="s">
        <v>19</v>
      </c>
      <c r="Q9" s="16" t="s">
        <v>1005</v>
      </c>
      <c r="R9" s="20"/>
      <c r="S9" s="12" t="s">
        <v>1010</v>
      </c>
    </row>
    <row r="10" spans="1:19" ht="34.5" customHeight="1" x14ac:dyDescent="0.25">
      <c r="A10" s="17">
        <v>8</v>
      </c>
      <c r="B10" s="16" t="s">
        <v>22</v>
      </c>
      <c r="C10" s="184" t="s">
        <v>1060</v>
      </c>
      <c r="D10" s="25" t="s">
        <v>1073</v>
      </c>
      <c r="E10" s="19" t="s">
        <v>1072</v>
      </c>
      <c r="F10" s="24">
        <v>40600000</v>
      </c>
      <c r="G10" s="24">
        <v>0</v>
      </c>
      <c r="H10" s="11" t="s">
        <v>20</v>
      </c>
      <c r="I10" s="11" t="s">
        <v>20</v>
      </c>
      <c r="J10" s="11" t="s">
        <v>20</v>
      </c>
      <c r="K10" s="11" t="s">
        <v>20</v>
      </c>
      <c r="L10" s="16" t="s">
        <v>26</v>
      </c>
      <c r="M10" s="16" t="s">
        <v>1135</v>
      </c>
      <c r="N10" s="17" t="s">
        <v>1136</v>
      </c>
      <c r="O10" s="16" t="s">
        <v>219</v>
      </c>
      <c r="P10" s="16" t="s">
        <v>19</v>
      </c>
      <c r="Q10" s="16" t="s">
        <v>1145</v>
      </c>
      <c r="R10" s="20"/>
      <c r="S10" s="37" t="s">
        <v>1304</v>
      </c>
    </row>
    <row r="11" spans="1:19" ht="34.5" customHeight="1" x14ac:dyDescent="0.25">
      <c r="A11" s="22">
        <v>9</v>
      </c>
      <c r="B11" s="16" t="s">
        <v>22</v>
      </c>
      <c r="C11" s="184" t="s">
        <v>4147</v>
      </c>
      <c r="D11" s="25" t="s">
        <v>1301</v>
      </c>
      <c r="E11" s="19" t="s">
        <v>1302</v>
      </c>
      <c r="F11" s="24">
        <v>2923200</v>
      </c>
      <c r="G11" s="24">
        <v>0</v>
      </c>
      <c r="H11" s="11" t="s">
        <v>20</v>
      </c>
      <c r="I11" s="11" t="s">
        <v>20</v>
      </c>
      <c r="J11" s="11" t="s">
        <v>20</v>
      </c>
      <c r="K11" s="11" t="s">
        <v>20</v>
      </c>
      <c r="L11" s="16" t="s">
        <v>26</v>
      </c>
      <c r="M11" s="16" t="s">
        <v>1135</v>
      </c>
      <c r="N11" s="17" t="s">
        <v>1138</v>
      </c>
      <c r="O11" s="16" t="s">
        <v>219</v>
      </c>
      <c r="P11" s="16" t="s">
        <v>19</v>
      </c>
      <c r="Q11" s="16" t="s">
        <v>1145</v>
      </c>
      <c r="R11" s="20">
        <v>45086</v>
      </c>
      <c r="S11" s="37" t="s">
        <v>1303</v>
      </c>
    </row>
    <row r="12" spans="1:19" ht="34.5" customHeight="1" x14ac:dyDescent="0.25">
      <c r="A12" s="22">
        <v>10</v>
      </c>
      <c r="B12" s="16" t="s">
        <v>22</v>
      </c>
      <c r="C12" s="184" t="s">
        <v>1320</v>
      </c>
      <c r="D12" s="25" t="s">
        <v>1322</v>
      </c>
      <c r="E12" s="19" t="s">
        <v>1341</v>
      </c>
      <c r="F12" s="24">
        <v>2630880</v>
      </c>
      <c r="G12" s="24">
        <v>0</v>
      </c>
      <c r="H12" s="11" t="s">
        <v>20</v>
      </c>
      <c r="I12" s="11" t="s">
        <v>20</v>
      </c>
      <c r="J12" s="11" t="s">
        <v>20</v>
      </c>
      <c r="K12" s="11" t="s">
        <v>20</v>
      </c>
      <c r="L12" s="16" t="s">
        <v>26</v>
      </c>
      <c r="M12" s="16" t="s">
        <v>980</v>
      </c>
      <c r="N12" s="17" t="s">
        <v>1324</v>
      </c>
      <c r="O12" s="16" t="s">
        <v>219</v>
      </c>
      <c r="P12" s="16" t="s">
        <v>19</v>
      </c>
      <c r="Q12" s="16" t="s">
        <v>1005</v>
      </c>
      <c r="R12" s="38">
        <v>45100</v>
      </c>
      <c r="S12" s="39" t="s">
        <v>1325</v>
      </c>
    </row>
    <row r="13" spans="1:19" ht="34.5" customHeight="1" x14ac:dyDescent="0.25">
      <c r="A13" s="17">
        <v>11</v>
      </c>
      <c r="B13" s="16" t="s">
        <v>22</v>
      </c>
      <c r="C13" s="184" t="s">
        <v>1321</v>
      </c>
      <c r="D13" s="25" t="s">
        <v>1323</v>
      </c>
      <c r="E13" s="19" t="s">
        <v>1342</v>
      </c>
      <c r="F13" s="24">
        <v>30450000</v>
      </c>
      <c r="G13" s="24">
        <v>0</v>
      </c>
      <c r="H13" s="11" t="s">
        <v>20</v>
      </c>
      <c r="I13" s="11" t="s">
        <v>20</v>
      </c>
      <c r="J13" s="11" t="s">
        <v>20</v>
      </c>
      <c r="K13" s="11" t="s">
        <v>20</v>
      </c>
      <c r="L13" s="16" t="s">
        <v>26</v>
      </c>
      <c r="M13" s="16" t="s">
        <v>980</v>
      </c>
      <c r="N13" s="17" t="s">
        <v>1324</v>
      </c>
      <c r="O13" s="16" t="s">
        <v>219</v>
      </c>
      <c r="P13" s="16" t="s">
        <v>19</v>
      </c>
      <c r="Q13" s="16" t="s">
        <v>1296</v>
      </c>
      <c r="R13" s="38">
        <v>45118</v>
      </c>
      <c r="S13" s="39" t="s">
        <v>1326</v>
      </c>
    </row>
    <row r="14" spans="1:19" ht="34.5" customHeight="1" x14ac:dyDescent="0.25">
      <c r="A14" s="22">
        <v>12</v>
      </c>
      <c r="B14" s="16" t="s">
        <v>22</v>
      </c>
      <c r="C14" s="184" t="s">
        <v>1327</v>
      </c>
      <c r="D14" s="25" t="s">
        <v>992</v>
      </c>
      <c r="E14" s="19" t="s">
        <v>1343</v>
      </c>
      <c r="F14" s="24">
        <v>4233401.0999999996</v>
      </c>
      <c r="G14" s="24">
        <v>0</v>
      </c>
      <c r="H14" s="11" t="s">
        <v>20</v>
      </c>
      <c r="I14" s="11" t="s">
        <v>20</v>
      </c>
      <c r="J14" s="11" t="s">
        <v>20</v>
      </c>
      <c r="K14" s="11" t="s">
        <v>20</v>
      </c>
      <c r="L14" s="16" t="s">
        <v>26</v>
      </c>
      <c r="M14" s="16" t="s">
        <v>980</v>
      </c>
      <c r="N14" s="17" t="s">
        <v>1335</v>
      </c>
      <c r="O14" s="16" t="s">
        <v>219</v>
      </c>
      <c r="P14" s="16" t="s">
        <v>19</v>
      </c>
      <c r="Q14" s="16" t="s">
        <v>1296</v>
      </c>
      <c r="R14" s="38">
        <v>45118</v>
      </c>
      <c r="S14" s="39" t="s">
        <v>1336</v>
      </c>
    </row>
    <row r="15" spans="1:19" ht="34.5" customHeight="1" x14ac:dyDescent="0.25">
      <c r="A15" s="22">
        <v>13</v>
      </c>
      <c r="B15" s="16" t="s">
        <v>22</v>
      </c>
      <c r="C15" s="184" t="s">
        <v>1328</v>
      </c>
      <c r="D15" s="25" t="s">
        <v>990</v>
      </c>
      <c r="E15" s="19" t="s">
        <v>1344</v>
      </c>
      <c r="F15" s="24">
        <v>14293844.4</v>
      </c>
      <c r="G15" s="24">
        <v>0</v>
      </c>
      <c r="H15" s="11" t="s">
        <v>20</v>
      </c>
      <c r="I15" s="11" t="s">
        <v>20</v>
      </c>
      <c r="J15" s="11" t="s">
        <v>20</v>
      </c>
      <c r="K15" s="11" t="s">
        <v>20</v>
      </c>
      <c r="L15" s="16" t="s">
        <v>26</v>
      </c>
      <c r="M15" s="16" t="s">
        <v>980</v>
      </c>
      <c r="N15" s="17" t="s">
        <v>1335</v>
      </c>
      <c r="O15" s="16" t="s">
        <v>219</v>
      </c>
      <c r="P15" s="16" t="s">
        <v>19</v>
      </c>
      <c r="Q15" s="16" t="s">
        <v>1296</v>
      </c>
      <c r="R15" s="38">
        <v>45118</v>
      </c>
      <c r="S15" s="39" t="s">
        <v>1337</v>
      </c>
    </row>
    <row r="16" spans="1:19" ht="34.5" customHeight="1" x14ac:dyDescent="0.25">
      <c r="A16" s="17">
        <v>14</v>
      </c>
      <c r="B16" s="16" t="s">
        <v>22</v>
      </c>
      <c r="C16" s="184" t="s">
        <v>1329</v>
      </c>
      <c r="D16" s="25" t="s">
        <v>1332</v>
      </c>
      <c r="E16" s="19" t="s">
        <v>1345</v>
      </c>
      <c r="F16" s="24">
        <v>4233401.0999999996</v>
      </c>
      <c r="G16" s="24">
        <v>0</v>
      </c>
      <c r="H16" s="11" t="s">
        <v>20</v>
      </c>
      <c r="I16" s="11" t="s">
        <v>20</v>
      </c>
      <c r="J16" s="11" t="s">
        <v>20</v>
      </c>
      <c r="K16" s="11" t="s">
        <v>20</v>
      </c>
      <c r="L16" s="16" t="s">
        <v>26</v>
      </c>
      <c r="M16" s="16" t="s">
        <v>980</v>
      </c>
      <c r="N16" s="17" t="s">
        <v>1335</v>
      </c>
      <c r="O16" s="16" t="s">
        <v>219</v>
      </c>
      <c r="P16" s="16" t="s">
        <v>19</v>
      </c>
      <c r="Q16" s="16" t="s">
        <v>1296</v>
      </c>
      <c r="R16" s="38">
        <v>45118</v>
      </c>
      <c r="S16" s="39" t="s">
        <v>1338</v>
      </c>
    </row>
    <row r="17" spans="1:19" ht="34.5" customHeight="1" x14ac:dyDescent="0.25">
      <c r="A17" s="22">
        <v>15</v>
      </c>
      <c r="B17" s="16" t="s">
        <v>22</v>
      </c>
      <c r="C17" s="184" t="s">
        <v>1330</v>
      </c>
      <c r="D17" s="25" t="s">
        <v>1333</v>
      </c>
      <c r="E17" s="19" t="s">
        <v>1346</v>
      </c>
      <c r="F17" s="24">
        <v>11201982</v>
      </c>
      <c r="G17" s="24">
        <v>0</v>
      </c>
      <c r="H17" s="11" t="s">
        <v>20</v>
      </c>
      <c r="I17" s="11" t="s">
        <v>20</v>
      </c>
      <c r="J17" s="11" t="s">
        <v>20</v>
      </c>
      <c r="K17" s="11" t="s">
        <v>20</v>
      </c>
      <c r="L17" s="16" t="s">
        <v>26</v>
      </c>
      <c r="M17" s="16" t="s">
        <v>980</v>
      </c>
      <c r="N17" s="17" t="s">
        <v>1335</v>
      </c>
      <c r="O17" s="16" t="s">
        <v>219</v>
      </c>
      <c r="P17" s="16" t="s">
        <v>19</v>
      </c>
      <c r="Q17" s="16" t="s">
        <v>1296</v>
      </c>
      <c r="R17" s="38">
        <v>45118</v>
      </c>
      <c r="S17" s="39" t="s">
        <v>1339</v>
      </c>
    </row>
    <row r="18" spans="1:19" ht="34.5" customHeight="1" x14ac:dyDescent="0.25">
      <c r="A18" s="22">
        <v>16</v>
      </c>
      <c r="B18" s="16" t="s">
        <v>22</v>
      </c>
      <c r="C18" s="184" t="s">
        <v>1331</v>
      </c>
      <c r="D18" s="25" t="s">
        <v>1334</v>
      </c>
      <c r="E18" s="19" t="s">
        <v>1347</v>
      </c>
      <c r="F18" s="24">
        <v>1541302.8</v>
      </c>
      <c r="G18" s="24">
        <v>0</v>
      </c>
      <c r="H18" s="11" t="s">
        <v>20</v>
      </c>
      <c r="I18" s="11" t="s">
        <v>20</v>
      </c>
      <c r="J18" s="11" t="s">
        <v>20</v>
      </c>
      <c r="K18" s="11" t="s">
        <v>20</v>
      </c>
      <c r="L18" s="16" t="s">
        <v>26</v>
      </c>
      <c r="M18" s="16" t="s">
        <v>980</v>
      </c>
      <c r="N18" s="17" t="s">
        <v>1335</v>
      </c>
      <c r="O18" s="16" t="s">
        <v>219</v>
      </c>
      <c r="P18" s="16" t="s">
        <v>19</v>
      </c>
      <c r="Q18" s="16" t="s">
        <v>1296</v>
      </c>
      <c r="R18" s="38">
        <v>45118</v>
      </c>
      <c r="S18" s="39" t="s">
        <v>1340</v>
      </c>
    </row>
    <row r="19" spans="1:19" ht="34.5" customHeight="1" x14ac:dyDescent="0.25">
      <c r="A19" s="22">
        <v>17</v>
      </c>
      <c r="B19" s="16" t="s">
        <v>22</v>
      </c>
      <c r="C19" s="184" t="s">
        <v>3999</v>
      </c>
      <c r="D19" s="25" t="s">
        <v>4001</v>
      </c>
      <c r="E19" s="19" t="s">
        <v>4000</v>
      </c>
      <c r="F19" s="24">
        <v>2923200</v>
      </c>
      <c r="G19" s="24">
        <v>0</v>
      </c>
      <c r="H19" s="11" t="s">
        <v>20</v>
      </c>
      <c r="I19" s="11" t="s">
        <v>20</v>
      </c>
      <c r="J19" s="11" t="s">
        <v>20</v>
      </c>
      <c r="K19" s="11" t="s">
        <v>20</v>
      </c>
      <c r="L19" s="16" t="s">
        <v>26</v>
      </c>
      <c r="M19" s="16" t="s">
        <v>980</v>
      </c>
      <c r="N19" s="17" t="s">
        <v>1324</v>
      </c>
      <c r="O19" s="16" t="s">
        <v>219</v>
      </c>
      <c r="P19" s="16" t="s">
        <v>19</v>
      </c>
      <c r="Q19" s="16" t="s">
        <v>1296</v>
      </c>
      <c r="R19" s="38"/>
      <c r="S19" s="39" t="s">
        <v>4002</v>
      </c>
    </row>
    <row r="20" spans="1:19" ht="34.5" customHeight="1" x14ac:dyDescent="0.25">
      <c r="A20" s="17">
        <v>18</v>
      </c>
      <c r="B20" s="16" t="s">
        <v>22</v>
      </c>
      <c r="C20" s="184" t="s">
        <v>3992</v>
      </c>
      <c r="D20" s="25" t="s">
        <v>3994</v>
      </c>
      <c r="E20" s="19" t="s">
        <v>3993</v>
      </c>
      <c r="F20" s="24">
        <v>927072</v>
      </c>
      <c r="G20" s="24">
        <v>0</v>
      </c>
      <c r="H20" s="11" t="s">
        <v>20</v>
      </c>
      <c r="I20" s="11" t="s">
        <v>20</v>
      </c>
      <c r="J20" s="11" t="s">
        <v>20</v>
      </c>
      <c r="K20" s="11" t="s">
        <v>20</v>
      </c>
      <c r="L20" s="16" t="s">
        <v>26</v>
      </c>
      <c r="M20" s="16" t="s">
        <v>980</v>
      </c>
      <c r="N20" s="17" t="s">
        <v>1324</v>
      </c>
      <c r="O20" s="16" t="s">
        <v>219</v>
      </c>
      <c r="P20" s="16" t="s">
        <v>19</v>
      </c>
      <c r="Q20" s="16" t="s">
        <v>1296</v>
      </c>
      <c r="R20" s="38"/>
      <c r="S20" s="39" t="s">
        <v>3995</v>
      </c>
    </row>
    <row r="21" spans="1:19" ht="34.5" customHeight="1" x14ac:dyDescent="0.25">
      <c r="A21" s="22">
        <v>19</v>
      </c>
      <c r="B21" s="16" t="s">
        <v>22</v>
      </c>
      <c r="C21" s="184" t="s">
        <v>4013</v>
      </c>
      <c r="D21" s="25" t="s">
        <v>1301</v>
      </c>
      <c r="E21" s="19" t="s">
        <v>4014</v>
      </c>
      <c r="F21" s="24">
        <v>2923200</v>
      </c>
      <c r="G21" s="24">
        <v>0</v>
      </c>
      <c r="H21" s="11" t="s">
        <v>20</v>
      </c>
      <c r="I21" s="11" t="s">
        <v>20</v>
      </c>
      <c r="J21" s="11" t="s">
        <v>20</v>
      </c>
      <c r="K21" s="11" t="s">
        <v>20</v>
      </c>
      <c r="L21" s="16" t="s">
        <v>26</v>
      </c>
      <c r="M21" s="16" t="s">
        <v>980</v>
      </c>
      <c r="N21" s="17" t="s">
        <v>1324</v>
      </c>
      <c r="O21" s="16" t="s">
        <v>219</v>
      </c>
      <c r="P21" s="16" t="s">
        <v>19</v>
      </c>
      <c r="Q21" s="16" t="s">
        <v>1027</v>
      </c>
      <c r="R21" s="38"/>
      <c r="S21" s="39" t="s">
        <v>4015</v>
      </c>
    </row>
    <row r="22" spans="1:19" ht="19.5" x14ac:dyDescent="0.3">
      <c r="A22" s="3"/>
      <c r="B22" s="3"/>
      <c r="C22" s="26"/>
      <c r="D22" s="26" t="s">
        <v>1140</v>
      </c>
      <c r="E22" s="26"/>
      <c r="F22" s="27">
        <f>SUM(F3:F21)</f>
        <v>204174407.40000001</v>
      </c>
      <c r="G22" s="27">
        <f>SUM(G3:G21)</f>
        <v>2328537</v>
      </c>
      <c r="H22" s="3"/>
      <c r="I22" s="3"/>
      <c r="J22" s="3"/>
      <c r="K22" s="3"/>
      <c r="L22" s="3"/>
      <c r="M22" s="3"/>
      <c r="N22" s="3"/>
      <c r="O22" s="3"/>
      <c r="P22" s="3"/>
      <c r="Q22" s="3"/>
      <c r="R22" s="3"/>
      <c r="S22" s="3"/>
    </row>
    <row r="23" spans="1:19" ht="15" customHeight="1" x14ac:dyDescent="0.25"/>
  </sheetData>
  <hyperlinks>
    <hyperlink ref="S5" r:id="rId1" xr:uid="{DC2DEEFB-71ED-49CF-B590-93F8704B7558}"/>
    <hyperlink ref="S11" r:id="rId2" xr:uid="{005015E7-C6F9-4F62-B704-51BF48F8AB1A}"/>
    <hyperlink ref="S10" r:id="rId3" xr:uid="{CA144C9C-000C-4A39-A35F-334B425CE487}"/>
    <hyperlink ref="S13" r:id="rId4" xr:uid="{607377E2-B2E5-4BCC-BD5F-89CC78B139F5}"/>
    <hyperlink ref="S12" r:id="rId5" xr:uid="{1EC4CBC8-E12C-46EF-AA1C-4D25172607B3}"/>
    <hyperlink ref="S14" r:id="rId6" xr:uid="{9D44FC3A-9969-4127-8B54-FAA04D969C91}"/>
    <hyperlink ref="S15" r:id="rId7" xr:uid="{1F6CFE99-5021-417E-97C8-F32BDA6556C9}"/>
    <hyperlink ref="S16" r:id="rId8" xr:uid="{3040FDD9-50E7-4430-9F7D-B9E6921336D7}"/>
    <hyperlink ref="S17" r:id="rId9" xr:uid="{E4D7F1CB-0E33-47E9-A742-678D5B8FACFE}"/>
    <hyperlink ref="S18" r:id="rId10" xr:uid="{BC86C521-64B0-40DE-B0FF-82FD61D04058}"/>
    <hyperlink ref="S21" r:id="rId11" xr:uid="{56C43350-5C1F-4C93-93AA-1241328E0DF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6A24-918C-4CD7-A93F-CCFC94C67802}">
  <dimension ref="A1:V484"/>
  <sheetViews>
    <sheetView workbookViewId="0">
      <selection activeCell="B6" sqref="B6"/>
    </sheetView>
  </sheetViews>
  <sheetFormatPr baseColWidth="10" defaultRowHeight="15" x14ac:dyDescent="0.25"/>
  <cols>
    <col min="3" max="3" width="59.140625" bestFit="1" customWidth="1"/>
    <col min="6" max="6" width="14.5703125" customWidth="1"/>
    <col min="7" max="7" width="16.42578125" bestFit="1" customWidth="1"/>
    <col min="8" max="8" width="20" bestFit="1" customWidth="1"/>
    <col min="11" max="11" width="11.140625" bestFit="1" customWidth="1"/>
    <col min="12" max="12" width="24.85546875" bestFit="1" customWidth="1"/>
    <col min="14" max="14" width="14.42578125" customWidth="1"/>
    <col min="15" max="15" width="20" bestFit="1" customWidth="1"/>
  </cols>
  <sheetData>
    <row r="1" spans="1:22" ht="68.45" customHeight="1" x14ac:dyDescent="0.25">
      <c r="A1" s="311"/>
      <c r="B1" s="312"/>
      <c r="C1" s="312"/>
      <c r="D1" s="312"/>
      <c r="E1" s="312"/>
      <c r="F1" s="312"/>
      <c r="G1" s="312"/>
      <c r="H1" s="312"/>
      <c r="I1" s="312"/>
      <c r="J1" s="312"/>
      <c r="K1" s="312"/>
      <c r="L1" s="312"/>
      <c r="M1" s="312"/>
      <c r="N1" s="312"/>
      <c r="O1" s="312"/>
      <c r="P1" s="312"/>
      <c r="Q1" s="1"/>
      <c r="R1" s="1"/>
      <c r="S1" s="1"/>
      <c r="T1" s="1"/>
      <c r="U1" s="1"/>
      <c r="V1" s="2"/>
    </row>
    <row r="2" spans="1:22" ht="15.75" thickBot="1" x14ac:dyDescent="0.3"/>
    <row r="3" spans="1:22" s="29" customFormat="1" ht="56.25" x14ac:dyDescent="0.2">
      <c r="A3" s="30" t="s">
        <v>1163</v>
      </c>
      <c r="B3" s="30" t="s">
        <v>1150</v>
      </c>
      <c r="C3" s="30" t="s">
        <v>1151</v>
      </c>
      <c r="D3" s="30" t="s">
        <v>1156</v>
      </c>
      <c r="E3" s="30" t="s">
        <v>1160</v>
      </c>
      <c r="F3" s="30" t="s">
        <v>1161</v>
      </c>
      <c r="G3" s="30" t="s">
        <v>1162</v>
      </c>
      <c r="H3" s="30" t="s">
        <v>1152</v>
      </c>
      <c r="I3" s="30" t="s">
        <v>3</v>
      </c>
      <c r="J3" s="30" t="s">
        <v>1153</v>
      </c>
      <c r="K3" s="30" t="s">
        <v>1154</v>
      </c>
      <c r="L3" s="30" t="s">
        <v>1155</v>
      </c>
      <c r="M3" s="30" t="s">
        <v>1159</v>
      </c>
      <c r="N3" s="30" t="s">
        <v>1157</v>
      </c>
      <c r="O3" s="30" t="s">
        <v>1158</v>
      </c>
      <c r="P3" s="30" t="s">
        <v>16</v>
      </c>
      <c r="Q3" s="30" t="s">
        <v>1191</v>
      </c>
    </row>
    <row r="4" spans="1:22" x14ac:dyDescent="0.25">
      <c r="A4" s="34" t="s">
        <v>1219</v>
      </c>
      <c r="B4" s="34" t="s">
        <v>981</v>
      </c>
      <c r="C4" s="3" t="s">
        <v>989</v>
      </c>
      <c r="D4" s="3">
        <v>33135293</v>
      </c>
      <c r="E4" s="31" t="s">
        <v>1218</v>
      </c>
      <c r="F4" s="31">
        <v>3106385182</v>
      </c>
      <c r="G4" s="32" t="s">
        <v>1254</v>
      </c>
      <c r="H4" s="33">
        <v>0</v>
      </c>
      <c r="I4" s="3" t="s">
        <v>996</v>
      </c>
      <c r="J4" s="3"/>
      <c r="K4" s="3" t="s">
        <v>1181</v>
      </c>
      <c r="L4" s="3" t="s">
        <v>1229</v>
      </c>
      <c r="M4" s="33">
        <v>0</v>
      </c>
      <c r="N4" s="33">
        <v>0</v>
      </c>
      <c r="O4" s="33">
        <f>+H4-N4</f>
        <v>0</v>
      </c>
      <c r="P4" s="3" t="s">
        <v>1011</v>
      </c>
      <c r="Q4" s="32" t="s">
        <v>1266</v>
      </c>
    </row>
    <row r="5" spans="1:22" x14ac:dyDescent="0.25">
      <c r="A5" s="34" t="s">
        <v>1219</v>
      </c>
      <c r="B5" s="34" t="s">
        <v>982</v>
      </c>
      <c r="C5" s="3" t="s">
        <v>990</v>
      </c>
      <c r="D5" s="3">
        <v>45536674</v>
      </c>
      <c r="E5" s="31" t="s">
        <v>1212</v>
      </c>
      <c r="F5" s="31">
        <v>3228845720</v>
      </c>
      <c r="G5" s="32" t="s">
        <v>1251</v>
      </c>
      <c r="H5" s="33">
        <v>0</v>
      </c>
      <c r="I5" s="3" t="s">
        <v>997</v>
      </c>
      <c r="J5" s="3"/>
      <c r="K5" s="3" t="s">
        <v>1181</v>
      </c>
      <c r="L5" s="3" t="s">
        <v>1229</v>
      </c>
      <c r="M5" s="33">
        <v>0</v>
      </c>
      <c r="N5" s="33">
        <v>0</v>
      </c>
      <c r="O5" s="33">
        <f t="shared" ref="O5:O25" si="0">+H5-N5</f>
        <v>0</v>
      </c>
      <c r="P5" s="3" t="s">
        <v>1012</v>
      </c>
      <c r="Q5" s="32" t="s">
        <v>1267</v>
      </c>
    </row>
    <row r="6" spans="1:22" x14ac:dyDescent="0.25">
      <c r="A6" s="34" t="s">
        <v>1219</v>
      </c>
      <c r="B6" s="34" t="s">
        <v>983</v>
      </c>
      <c r="C6" s="3" t="s">
        <v>995</v>
      </c>
      <c r="D6" s="3">
        <v>900662991</v>
      </c>
      <c r="E6" s="31" t="s">
        <v>1207</v>
      </c>
      <c r="F6" s="31">
        <v>3103562383</v>
      </c>
      <c r="G6" s="32" t="s">
        <v>1252</v>
      </c>
      <c r="H6" s="33">
        <v>60368000</v>
      </c>
      <c r="I6" s="3" t="s">
        <v>998</v>
      </c>
      <c r="J6" s="3"/>
      <c r="K6" s="3" t="s">
        <v>1181</v>
      </c>
      <c r="L6" s="3" t="s">
        <v>1229</v>
      </c>
      <c r="M6" s="33">
        <v>0</v>
      </c>
      <c r="N6" s="33">
        <v>5488000</v>
      </c>
      <c r="O6" s="33">
        <f t="shared" si="0"/>
        <v>54880000</v>
      </c>
      <c r="P6" s="3" t="s">
        <v>1013</v>
      </c>
      <c r="Q6" s="32" t="s">
        <v>1268</v>
      </c>
    </row>
    <row r="7" spans="1:22" x14ac:dyDescent="0.25">
      <c r="A7" s="34" t="s">
        <v>1220</v>
      </c>
      <c r="B7" s="34" t="s">
        <v>985</v>
      </c>
      <c r="C7" s="3" t="s">
        <v>991</v>
      </c>
      <c r="D7" s="3">
        <v>45500349</v>
      </c>
      <c r="E7" s="31" t="s">
        <v>1209</v>
      </c>
      <c r="F7" s="31">
        <v>3163051843</v>
      </c>
      <c r="G7" s="32" t="s">
        <v>1253</v>
      </c>
      <c r="H7" s="33">
        <v>0</v>
      </c>
      <c r="I7" s="3" t="s">
        <v>1000</v>
      </c>
      <c r="J7" s="3"/>
      <c r="K7" s="3" t="s">
        <v>1181</v>
      </c>
      <c r="L7" s="3" t="s">
        <v>1229</v>
      </c>
      <c r="M7" s="33">
        <v>0</v>
      </c>
      <c r="N7" s="33">
        <v>0</v>
      </c>
      <c r="O7" s="33">
        <f t="shared" si="0"/>
        <v>0</v>
      </c>
      <c r="P7" s="3" t="s">
        <v>1007</v>
      </c>
      <c r="Q7" s="32" t="s">
        <v>1269</v>
      </c>
    </row>
    <row r="8" spans="1:22" x14ac:dyDescent="0.25">
      <c r="A8" s="34" t="s">
        <v>1220</v>
      </c>
      <c r="B8" s="34" t="s">
        <v>986</v>
      </c>
      <c r="C8" s="3" t="s">
        <v>992</v>
      </c>
      <c r="D8" s="3">
        <v>73150159</v>
      </c>
      <c r="E8" s="31" t="s">
        <v>1210</v>
      </c>
      <c r="F8" s="31">
        <v>3226765541</v>
      </c>
      <c r="G8" s="32" t="s">
        <v>1255</v>
      </c>
      <c r="H8" s="33">
        <v>0</v>
      </c>
      <c r="I8" s="3" t="s">
        <v>1001</v>
      </c>
      <c r="J8" s="3"/>
      <c r="K8" s="3" t="s">
        <v>1181</v>
      </c>
      <c r="L8" s="3" t="s">
        <v>1229</v>
      </c>
      <c r="M8" s="33">
        <v>0</v>
      </c>
      <c r="N8" s="33">
        <v>0</v>
      </c>
      <c r="O8" s="33">
        <f t="shared" si="0"/>
        <v>0</v>
      </c>
      <c r="P8" s="3" t="s">
        <v>1008</v>
      </c>
      <c r="Q8" s="32" t="s">
        <v>1270</v>
      </c>
    </row>
    <row r="9" spans="1:22" x14ac:dyDescent="0.25">
      <c r="A9" s="34" t="s">
        <v>1221</v>
      </c>
      <c r="B9" s="34" t="s">
        <v>984</v>
      </c>
      <c r="C9" s="3" t="s">
        <v>1199</v>
      </c>
      <c r="D9" s="3">
        <v>8001577068</v>
      </c>
      <c r="E9" s="31" t="s">
        <v>1216</v>
      </c>
      <c r="F9" s="31">
        <v>3178255670</v>
      </c>
      <c r="G9" s="32" t="s">
        <v>1256</v>
      </c>
      <c r="H9" s="33">
        <v>0</v>
      </c>
      <c r="I9" s="3" t="s">
        <v>999</v>
      </c>
      <c r="J9" s="3"/>
      <c r="K9" s="3" t="s">
        <v>1181</v>
      </c>
      <c r="L9" s="3" t="s">
        <v>1229</v>
      </c>
      <c r="M9" s="33">
        <v>0</v>
      </c>
      <c r="N9" s="33">
        <v>0</v>
      </c>
      <c r="O9" s="33">
        <f t="shared" si="0"/>
        <v>0</v>
      </c>
      <c r="P9" s="3" t="s">
        <v>1006</v>
      </c>
      <c r="Q9" s="36" t="s">
        <v>1286</v>
      </c>
    </row>
    <row r="10" spans="1:22" x14ac:dyDescent="0.25">
      <c r="A10" s="34" t="s">
        <v>1222</v>
      </c>
      <c r="B10" s="34" t="s">
        <v>987</v>
      </c>
      <c r="C10" s="3" t="s">
        <v>993</v>
      </c>
      <c r="D10" s="3">
        <v>45467531</v>
      </c>
      <c r="E10" s="31" t="s">
        <v>1214</v>
      </c>
      <c r="F10" s="31">
        <v>3233131679</v>
      </c>
      <c r="G10" s="32" t="s">
        <v>1257</v>
      </c>
      <c r="H10" s="33">
        <v>0</v>
      </c>
      <c r="I10" s="3" t="s">
        <v>1183</v>
      </c>
      <c r="J10" s="3"/>
      <c r="K10" s="3" t="s">
        <v>1181</v>
      </c>
      <c r="L10" s="3" t="s">
        <v>1229</v>
      </c>
      <c r="M10" s="33">
        <v>0</v>
      </c>
      <c r="N10" s="33">
        <v>0</v>
      </c>
      <c r="O10" s="33">
        <f t="shared" si="0"/>
        <v>0</v>
      </c>
      <c r="P10" s="3" t="s">
        <v>1009</v>
      </c>
      <c r="Q10" s="32" t="s">
        <v>1271</v>
      </c>
    </row>
    <row r="11" spans="1:22" x14ac:dyDescent="0.25">
      <c r="A11" s="34" t="s">
        <v>1223</v>
      </c>
      <c r="B11" s="34" t="s">
        <v>988</v>
      </c>
      <c r="C11" s="3" t="s">
        <v>994</v>
      </c>
      <c r="D11" s="3">
        <v>45510167</v>
      </c>
      <c r="E11" s="31" t="s">
        <v>1215</v>
      </c>
      <c r="F11" s="31">
        <v>3016308060</v>
      </c>
      <c r="G11" s="32" t="s">
        <v>1258</v>
      </c>
      <c r="H11" s="33">
        <v>0</v>
      </c>
      <c r="I11" s="3" t="s">
        <v>1002</v>
      </c>
      <c r="J11" s="3"/>
      <c r="K11" s="3" t="s">
        <v>1181</v>
      </c>
      <c r="L11" s="3" t="s">
        <v>1229</v>
      </c>
      <c r="M11" s="33">
        <v>0</v>
      </c>
      <c r="N11" s="33">
        <v>0</v>
      </c>
      <c r="O11" s="33">
        <f t="shared" si="0"/>
        <v>0</v>
      </c>
      <c r="P11" s="3" t="s">
        <v>1010</v>
      </c>
      <c r="Q11" s="32" t="s">
        <v>1272</v>
      </c>
    </row>
    <row r="12" spans="1:22" x14ac:dyDescent="0.25">
      <c r="A12" s="34" t="s">
        <v>1224</v>
      </c>
      <c r="B12" s="34" t="s">
        <v>1060</v>
      </c>
      <c r="C12" s="3" t="s">
        <v>1200</v>
      </c>
      <c r="D12" s="3">
        <v>901120123</v>
      </c>
      <c r="E12" s="31" t="s">
        <v>1208</v>
      </c>
      <c r="F12" s="31">
        <v>2306887264</v>
      </c>
      <c r="G12" s="32" t="s">
        <v>1259</v>
      </c>
      <c r="H12" s="33">
        <v>0</v>
      </c>
      <c r="I12" s="3" t="s">
        <v>1184</v>
      </c>
      <c r="J12" s="3"/>
      <c r="K12" s="3" t="s">
        <v>1181</v>
      </c>
      <c r="L12" s="3" t="s">
        <v>1229</v>
      </c>
      <c r="M12" s="33">
        <v>0</v>
      </c>
      <c r="N12" s="33">
        <v>0</v>
      </c>
      <c r="O12" s="33">
        <f t="shared" si="0"/>
        <v>0</v>
      </c>
      <c r="P12" s="3" t="s">
        <v>1192</v>
      </c>
      <c r="Q12" s="32" t="s">
        <v>1273</v>
      </c>
    </row>
    <row r="13" spans="1:22" x14ac:dyDescent="0.25">
      <c r="A13" s="34" t="s">
        <v>1225</v>
      </c>
      <c r="B13" s="34" t="s">
        <v>1078</v>
      </c>
      <c r="C13" s="3" t="s">
        <v>1079</v>
      </c>
      <c r="D13" s="3">
        <v>9004812953</v>
      </c>
      <c r="E13" s="31" t="s">
        <v>1205</v>
      </c>
      <c r="F13" s="31">
        <v>3225213089</v>
      </c>
      <c r="G13" s="32" t="s">
        <v>1260</v>
      </c>
      <c r="H13" s="33">
        <v>3360949885</v>
      </c>
      <c r="I13" s="3" t="s">
        <v>1185</v>
      </c>
      <c r="J13" s="3"/>
      <c r="K13" s="3" t="s">
        <v>1181</v>
      </c>
      <c r="L13" s="3" t="s">
        <v>1031</v>
      </c>
      <c r="M13" s="33">
        <v>0</v>
      </c>
      <c r="N13" s="33">
        <v>0</v>
      </c>
      <c r="O13" s="33">
        <f t="shared" si="0"/>
        <v>3360949885</v>
      </c>
      <c r="P13" s="3" t="s">
        <v>1193</v>
      </c>
      <c r="Q13" s="32" t="s">
        <v>1274</v>
      </c>
    </row>
    <row r="14" spans="1:22" x14ac:dyDescent="0.25">
      <c r="A14" s="34" t="s">
        <v>1226</v>
      </c>
      <c r="B14" s="34" t="s">
        <v>1083</v>
      </c>
      <c r="C14" s="3" t="s">
        <v>1201</v>
      </c>
      <c r="D14" s="3">
        <v>901154678</v>
      </c>
      <c r="E14" s="31" t="s">
        <v>1213</v>
      </c>
      <c r="F14" s="31">
        <v>3162863839</v>
      </c>
      <c r="G14" s="32" t="s">
        <v>1261</v>
      </c>
      <c r="H14" s="33">
        <v>233132685</v>
      </c>
      <c r="I14" s="3" t="s">
        <v>1186</v>
      </c>
      <c r="J14" s="3"/>
      <c r="K14" s="3" t="s">
        <v>1181</v>
      </c>
      <c r="L14" s="3" t="s">
        <v>1031</v>
      </c>
      <c r="M14" s="33">
        <v>0</v>
      </c>
      <c r="N14" s="33">
        <v>0</v>
      </c>
      <c r="O14" s="33">
        <f t="shared" si="0"/>
        <v>233132685</v>
      </c>
      <c r="P14" s="3" t="s">
        <v>1194</v>
      </c>
      <c r="Q14" s="32" t="s">
        <v>1275</v>
      </c>
    </row>
    <row r="15" spans="1:22" x14ac:dyDescent="0.25">
      <c r="A15" s="34" t="s">
        <v>1226</v>
      </c>
      <c r="B15" s="34" t="s">
        <v>1084</v>
      </c>
      <c r="C15" s="3" t="s">
        <v>1202</v>
      </c>
      <c r="D15" s="3">
        <v>800206442</v>
      </c>
      <c r="E15" s="31" t="s">
        <v>1217</v>
      </c>
      <c r="F15" s="31">
        <v>6912792</v>
      </c>
      <c r="G15" s="32" t="s">
        <v>1262</v>
      </c>
      <c r="H15" s="33">
        <v>23631966</v>
      </c>
      <c r="I15" s="3" t="s">
        <v>1187</v>
      </c>
      <c r="J15" s="3"/>
      <c r="K15" s="3" t="s">
        <v>1181</v>
      </c>
      <c r="L15" s="3" t="s">
        <v>1031</v>
      </c>
      <c r="M15" s="33">
        <v>0</v>
      </c>
      <c r="N15" s="33">
        <v>0</v>
      </c>
      <c r="O15" s="33">
        <f t="shared" si="0"/>
        <v>23631966</v>
      </c>
      <c r="P15" s="3" t="s">
        <v>1195</v>
      </c>
      <c r="Q15" s="32" t="s">
        <v>1276</v>
      </c>
    </row>
    <row r="16" spans="1:22" x14ac:dyDescent="0.25">
      <c r="A16" s="34" t="s">
        <v>1227</v>
      </c>
      <c r="B16" s="34" t="s">
        <v>1124</v>
      </c>
      <c r="C16" s="3" t="s">
        <v>1203</v>
      </c>
      <c r="D16" s="3">
        <v>900856671</v>
      </c>
      <c r="E16" s="31" t="s">
        <v>1250</v>
      </c>
      <c r="F16" s="31">
        <v>8630113</v>
      </c>
      <c r="G16" s="32" t="s">
        <v>1263</v>
      </c>
      <c r="H16" s="33">
        <v>111506094</v>
      </c>
      <c r="I16" s="3" t="s">
        <v>1188</v>
      </c>
      <c r="J16" s="3"/>
      <c r="K16" s="3" t="s">
        <v>1181</v>
      </c>
      <c r="L16" s="3" t="s">
        <v>1031</v>
      </c>
      <c r="M16" s="33">
        <v>0</v>
      </c>
      <c r="N16" s="33">
        <v>0</v>
      </c>
      <c r="O16" s="33">
        <f t="shared" si="0"/>
        <v>111506094</v>
      </c>
      <c r="P16" s="3" t="s">
        <v>1196</v>
      </c>
      <c r="Q16" s="32" t="s">
        <v>1277</v>
      </c>
    </row>
    <row r="17" spans="1:17" x14ac:dyDescent="0.25">
      <c r="A17" s="34" t="s">
        <v>1227</v>
      </c>
      <c r="B17" s="34" t="s">
        <v>1125</v>
      </c>
      <c r="C17" s="3" t="s">
        <v>1087</v>
      </c>
      <c r="D17" s="3">
        <v>900501698</v>
      </c>
      <c r="E17" s="31" t="s">
        <v>1211</v>
      </c>
      <c r="F17" s="31">
        <v>2327284</v>
      </c>
      <c r="G17" s="32" t="s">
        <v>1264</v>
      </c>
      <c r="H17" s="33">
        <v>99033000</v>
      </c>
      <c r="I17" s="3" t="s">
        <v>1189</v>
      </c>
      <c r="J17" s="3"/>
      <c r="K17" s="3" t="s">
        <v>1181</v>
      </c>
      <c r="L17" s="3" t="s">
        <v>1031</v>
      </c>
      <c r="M17" s="33">
        <v>0</v>
      </c>
      <c r="N17" s="33">
        <v>0</v>
      </c>
      <c r="O17" s="33">
        <f t="shared" si="0"/>
        <v>99033000</v>
      </c>
      <c r="P17" s="3" t="s">
        <v>1197</v>
      </c>
      <c r="Q17" s="32" t="s">
        <v>1278</v>
      </c>
    </row>
    <row r="18" spans="1:17" x14ac:dyDescent="0.25">
      <c r="A18" s="34" t="s">
        <v>1228</v>
      </c>
      <c r="B18" s="34" t="s">
        <v>1171</v>
      </c>
      <c r="C18" s="3" t="s">
        <v>1204</v>
      </c>
      <c r="D18" s="3">
        <v>901267386</v>
      </c>
      <c r="E18" s="31" t="s">
        <v>1206</v>
      </c>
      <c r="F18" s="31">
        <v>3042184588</v>
      </c>
      <c r="G18" s="32" t="s">
        <v>1265</v>
      </c>
      <c r="H18" s="33">
        <v>5058452</v>
      </c>
      <c r="I18" s="3" t="s">
        <v>1190</v>
      </c>
      <c r="J18" s="3"/>
      <c r="K18" s="3" t="s">
        <v>1182</v>
      </c>
      <c r="L18" s="3" t="s">
        <v>1229</v>
      </c>
      <c r="M18" s="33">
        <v>0</v>
      </c>
      <c r="N18" s="33">
        <v>0</v>
      </c>
      <c r="O18" s="33">
        <f t="shared" si="0"/>
        <v>5058452</v>
      </c>
      <c r="P18" s="3" t="s">
        <v>1198</v>
      </c>
      <c r="Q18" s="32" t="s">
        <v>1279</v>
      </c>
    </row>
    <row r="19" spans="1:17" x14ac:dyDescent="0.25">
      <c r="A19" s="35">
        <v>45007</v>
      </c>
      <c r="B19" s="34" t="s">
        <v>1165</v>
      </c>
      <c r="C19" s="3" t="s">
        <v>1172</v>
      </c>
      <c r="D19" s="3" t="s">
        <v>1177</v>
      </c>
      <c r="E19" s="31" t="s">
        <v>1241</v>
      </c>
      <c r="F19" s="31" t="s">
        <v>1240</v>
      </c>
      <c r="G19" s="31" t="s">
        <v>1239</v>
      </c>
      <c r="H19" s="33">
        <v>1180139.18</v>
      </c>
      <c r="I19" s="3" t="s">
        <v>1049</v>
      </c>
      <c r="J19" s="3"/>
      <c r="K19" s="3" t="s">
        <v>1181</v>
      </c>
      <c r="L19" s="3" t="s">
        <v>1229</v>
      </c>
      <c r="M19" s="33">
        <v>0</v>
      </c>
      <c r="N19" s="33">
        <v>1180139.18</v>
      </c>
      <c r="O19" s="33">
        <f t="shared" si="0"/>
        <v>0</v>
      </c>
      <c r="P19" s="3" t="s">
        <v>1052</v>
      </c>
      <c r="Q19" s="32" t="s">
        <v>1281</v>
      </c>
    </row>
    <row r="20" spans="1:17" x14ac:dyDescent="0.25">
      <c r="A20" s="35">
        <v>45008</v>
      </c>
      <c r="B20" s="34" t="s">
        <v>1166</v>
      </c>
      <c r="C20" s="3" t="s">
        <v>1173</v>
      </c>
      <c r="D20" s="3" t="s">
        <v>1178</v>
      </c>
      <c r="E20" s="31" t="s">
        <v>1243</v>
      </c>
      <c r="F20" s="31">
        <v>3154121556</v>
      </c>
      <c r="G20" s="31" t="s">
        <v>1242</v>
      </c>
      <c r="H20" s="33">
        <v>4006730</v>
      </c>
      <c r="I20" s="3" t="s">
        <v>1059</v>
      </c>
      <c r="J20" s="3"/>
      <c r="K20" s="3" t="s">
        <v>1181</v>
      </c>
      <c r="L20" s="3" t="s">
        <v>1229</v>
      </c>
      <c r="M20" s="33">
        <v>0</v>
      </c>
      <c r="N20" s="33">
        <v>4006730</v>
      </c>
      <c r="O20" s="33">
        <f t="shared" si="0"/>
        <v>0</v>
      </c>
      <c r="P20" s="3" t="s">
        <v>1069</v>
      </c>
      <c r="Q20" s="32" t="s">
        <v>1282</v>
      </c>
    </row>
    <row r="21" spans="1:17" x14ac:dyDescent="0.25">
      <c r="A21" s="35">
        <v>45008</v>
      </c>
      <c r="B21" s="34" t="s">
        <v>1167</v>
      </c>
      <c r="C21" s="3" t="s">
        <v>1174</v>
      </c>
      <c r="D21" s="3" t="s">
        <v>1179</v>
      </c>
      <c r="E21" s="31" t="s">
        <v>1245</v>
      </c>
      <c r="F21" s="31" t="s">
        <v>1246</v>
      </c>
      <c r="G21" s="31" t="s">
        <v>1244</v>
      </c>
      <c r="H21" s="33">
        <v>13076092.539999999</v>
      </c>
      <c r="I21" s="3" t="s">
        <v>1066</v>
      </c>
      <c r="J21" s="3"/>
      <c r="K21" s="3" t="s">
        <v>1181</v>
      </c>
      <c r="L21" s="3" t="s">
        <v>1229</v>
      </c>
      <c r="M21" s="33">
        <v>0</v>
      </c>
      <c r="N21" s="33">
        <v>0</v>
      </c>
      <c r="O21" s="33">
        <f t="shared" si="0"/>
        <v>13076092.539999999</v>
      </c>
      <c r="P21" s="3" t="s">
        <v>1070</v>
      </c>
      <c r="Q21" s="32" t="s">
        <v>1283</v>
      </c>
    </row>
    <row r="22" spans="1:17" x14ac:dyDescent="0.25">
      <c r="A22" s="35">
        <v>44986</v>
      </c>
      <c r="B22" s="34" t="s">
        <v>1164</v>
      </c>
      <c r="C22" s="3" t="s">
        <v>1048</v>
      </c>
      <c r="D22" s="3" t="s">
        <v>1176</v>
      </c>
      <c r="E22" s="31" t="s">
        <v>1238</v>
      </c>
      <c r="F22" s="31" t="s">
        <v>1237</v>
      </c>
      <c r="G22" s="31" t="s">
        <v>1236</v>
      </c>
      <c r="H22" s="33">
        <v>19606759</v>
      </c>
      <c r="I22" s="3" t="s">
        <v>1067</v>
      </c>
      <c r="J22" s="3"/>
      <c r="K22" s="3" t="s">
        <v>1181</v>
      </c>
      <c r="L22" s="3" t="s">
        <v>1031</v>
      </c>
      <c r="M22" s="33">
        <v>0</v>
      </c>
      <c r="N22" s="33">
        <v>3047864</v>
      </c>
      <c r="O22" s="33">
        <f t="shared" si="0"/>
        <v>16558895</v>
      </c>
      <c r="P22" s="3" t="s">
        <v>1071</v>
      </c>
      <c r="Q22" s="32" t="s">
        <v>1280</v>
      </c>
    </row>
    <row r="23" spans="1:17" x14ac:dyDescent="0.25">
      <c r="A23" s="35">
        <v>45054</v>
      </c>
      <c r="B23" s="34" t="s">
        <v>1168</v>
      </c>
      <c r="C23" s="3" t="s">
        <v>754</v>
      </c>
      <c r="D23" s="3" t="s">
        <v>753</v>
      </c>
      <c r="E23" s="31" t="s">
        <v>1235</v>
      </c>
      <c r="F23" s="31" t="s">
        <v>1233</v>
      </c>
      <c r="G23" s="31" t="s">
        <v>1234</v>
      </c>
      <c r="H23" s="33">
        <v>4153625</v>
      </c>
      <c r="I23" s="3" t="s">
        <v>1103</v>
      </c>
      <c r="J23" s="3"/>
      <c r="K23" s="3" t="s">
        <v>1181</v>
      </c>
      <c r="L23" s="3" t="s">
        <v>1229</v>
      </c>
      <c r="M23" s="33">
        <v>0</v>
      </c>
      <c r="N23" s="33">
        <v>0</v>
      </c>
      <c r="O23" s="33">
        <f t="shared" si="0"/>
        <v>4153625</v>
      </c>
      <c r="P23" s="3" t="s">
        <v>1106</v>
      </c>
      <c r="Q23" s="32" t="s">
        <v>1284</v>
      </c>
    </row>
    <row r="24" spans="1:17" x14ac:dyDescent="0.25">
      <c r="A24" s="35">
        <v>45065</v>
      </c>
      <c r="B24" s="34" t="s">
        <v>1170</v>
      </c>
      <c r="C24" s="3" t="s">
        <v>1175</v>
      </c>
      <c r="D24" s="3" t="s">
        <v>1180</v>
      </c>
      <c r="E24" s="31" t="s">
        <v>1230</v>
      </c>
      <c r="F24" s="31" t="s">
        <v>1231</v>
      </c>
      <c r="G24" s="31" t="s">
        <v>1232</v>
      </c>
      <c r="H24" s="33">
        <v>195999872</v>
      </c>
      <c r="I24" s="3" t="s">
        <v>1122</v>
      </c>
      <c r="J24" s="3"/>
      <c r="K24" s="3" t="s">
        <v>1181</v>
      </c>
      <c r="L24" s="3" t="s">
        <v>1229</v>
      </c>
      <c r="M24" s="33">
        <v>0</v>
      </c>
      <c r="N24" s="33">
        <v>0</v>
      </c>
      <c r="O24" s="33">
        <f t="shared" si="0"/>
        <v>195999872</v>
      </c>
      <c r="P24" s="3" t="s">
        <v>1123</v>
      </c>
      <c r="Q24" s="32" t="s">
        <v>1285</v>
      </c>
    </row>
    <row r="25" spans="1:17" x14ac:dyDescent="0.25">
      <c r="A25" s="35">
        <v>45058</v>
      </c>
      <c r="B25" s="34" t="s">
        <v>1169</v>
      </c>
      <c r="C25" s="3" t="s">
        <v>747</v>
      </c>
      <c r="D25" s="3" t="s">
        <v>746</v>
      </c>
      <c r="E25" s="31" t="s">
        <v>1249</v>
      </c>
      <c r="F25" s="31" t="s">
        <v>1248</v>
      </c>
      <c r="G25" s="32" t="s">
        <v>1247</v>
      </c>
      <c r="H25" s="33">
        <v>1168323844.25</v>
      </c>
      <c r="I25" s="3" t="s">
        <v>1111</v>
      </c>
      <c r="J25" s="3"/>
      <c r="K25" s="3" t="s">
        <v>1181</v>
      </c>
      <c r="L25" s="3" t="s">
        <v>1031</v>
      </c>
      <c r="M25" s="33">
        <v>0</v>
      </c>
      <c r="N25" s="33">
        <v>0</v>
      </c>
      <c r="O25" s="33">
        <f t="shared" si="0"/>
        <v>1168323844.25</v>
      </c>
      <c r="P25" s="3" t="s">
        <v>1195</v>
      </c>
      <c r="Q25" s="32" t="s">
        <v>1276</v>
      </c>
    </row>
    <row r="26" spans="1:17" x14ac:dyDescent="0.25">
      <c r="A26" s="28"/>
    </row>
    <row r="27" spans="1:17" x14ac:dyDescent="0.25">
      <c r="A27" s="28"/>
    </row>
    <row r="28" spans="1:17" x14ac:dyDescent="0.25">
      <c r="A28" s="28"/>
    </row>
    <row r="29" spans="1:17" x14ac:dyDescent="0.25">
      <c r="A29" s="28"/>
    </row>
    <row r="30" spans="1:17" x14ac:dyDescent="0.25">
      <c r="A30" s="28"/>
    </row>
    <row r="31" spans="1:17" x14ac:dyDescent="0.25">
      <c r="A31" s="28"/>
    </row>
    <row r="32" spans="1:17" x14ac:dyDescent="0.25">
      <c r="A32" s="28"/>
    </row>
    <row r="33" spans="1:1" x14ac:dyDescent="0.25">
      <c r="A33" s="28"/>
    </row>
    <row r="34" spans="1:1" x14ac:dyDescent="0.25">
      <c r="A34" s="28"/>
    </row>
    <row r="35" spans="1:1" x14ac:dyDescent="0.25">
      <c r="A35" s="28"/>
    </row>
    <row r="36" spans="1:1" x14ac:dyDescent="0.25">
      <c r="A36" s="28"/>
    </row>
    <row r="37" spans="1:1" x14ac:dyDescent="0.25">
      <c r="A37" s="28"/>
    </row>
    <row r="38" spans="1:1" x14ac:dyDescent="0.25">
      <c r="A38" s="28"/>
    </row>
    <row r="39" spans="1:1" x14ac:dyDescent="0.25">
      <c r="A39" s="28"/>
    </row>
    <row r="40" spans="1:1" x14ac:dyDescent="0.25">
      <c r="A40" s="28"/>
    </row>
    <row r="41" spans="1:1" x14ac:dyDescent="0.25">
      <c r="A41" s="28"/>
    </row>
    <row r="42" spans="1:1" x14ac:dyDescent="0.25">
      <c r="A42" s="28"/>
    </row>
    <row r="43" spans="1:1" x14ac:dyDescent="0.25">
      <c r="A43" s="28"/>
    </row>
    <row r="44" spans="1:1" x14ac:dyDescent="0.25">
      <c r="A44" s="28"/>
    </row>
    <row r="45" spans="1:1" x14ac:dyDescent="0.25">
      <c r="A45" s="28"/>
    </row>
    <row r="46" spans="1:1" x14ac:dyDescent="0.25">
      <c r="A46" s="28"/>
    </row>
    <row r="47" spans="1:1" x14ac:dyDescent="0.25">
      <c r="A47" s="28"/>
    </row>
    <row r="48" spans="1:1" x14ac:dyDescent="0.25">
      <c r="A48" s="28"/>
    </row>
    <row r="49" spans="1:1" x14ac:dyDescent="0.25">
      <c r="A49" s="28"/>
    </row>
    <row r="50" spans="1:1" x14ac:dyDescent="0.25">
      <c r="A50" s="28"/>
    </row>
    <row r="51" spans="1:1" x14ac:dyDescent="0.25">
      <c r="A51" s="28"/>
    </row>
    <row r="52" spans="1:1" x14ac:dyDescent="0.25">
      <c r="A52" s="28"/>
    </row>
    <row r="53" spans="1:1" x14ac:dyDescent="0.25">
      <c r="A53" s="28"/>
    </row>
    <row r="54" spans="1:1" x14ac:dyDescent="0.25">
      <c r="A54" s="28"/>
    </row>
    <row r="55" spans="1:1" x14ac:dyDescent="0.25">
      <c r="A55" s="28"/>
    </row>
    <row r="56" spans="1:1" x14ac:dyDescent="0.25">
      <c r="A56" s="28"/>
    </row>
    <row r="57" spans="1:1" x14ac:dyDescent="0.25">
      <c r="A57" s="28"/>
    </row>
    <row r="58" spans="1:1" x14ac:dyDescent="0.25">
      <c r="A58" s="28"/>
    </row>
    <row r="59" spans="1:1" x14ac:dyDescent="0.25">
      <c r="A59" s="28"/>
    </row>
    <row r="60" spans="1:1" x14ac:dyDescent="0.25">
      <c r="A60" s="28"/>
    </row>
    <row r="61" spans="1:1" x14ac:dyDescent="0.25">
      <c r="A61" s="28"/>
    </row>
    <row r="62" spans="1:1" x14ac:dyDescent="0.25">
      <c r="A62" s="28"/>
    </row>
    <row r="63" spans="1:1" x14ac:dyDescent="0.25">
      <c r="A63" s="28"/>
    </row>
    <row r="64" spans="1:1" x14ac:dyDescent="0.25">
      <c r="A64" s="28"/>
    </row>
    <row r="65" spans="1:1" x14ac:dyDescent="0.25">
      <c r="A65" s="28"/>
    </row>
    <row r="66" spans="1:1" x14ac:dyDescent="0.25">
      <c r="A66" s="28"/>
    </row>
    <row r="67" spans="1:1" x14ac:dyDescent="0.25">
      <c r="A67" s="28"/>
    </row>
    <row r="68" spans="1:1" x14ac:dyDescent="0.25">
      <c r="A68" s="28"/>
    </row>
    <row r="69" spans="1:1" x14ac:dyDescent="0.25">
      <c r="A69" s="28"/>
    </row>
    <row r="70" spans="1:1" x14ac:dyDescent="0.25">
      <c r="A70" s="28"/>
    </row>
    <row r="71" spans="1:1" x14ac:dyDescent="0.25">
      <c r="A71" s="28"/>
    </row>
    <row r="72" spans="1:1" x14ac:dyDescent="0.25">
      <c r="A72" s="28"/>
    </row>
    <row r="73" spans="1:1" x14ac:dyDescent="0.25">
      <c r="A73" s="28"/>
    </row>
    <row r="74" spans="1:1" x14ac:dyDescent="0.25">
      <c r="A74" s="28"/>
    </row>
    <row r="75" spans="1:1" x14ac:dyDescent="0.25">
      <c r="A75" s="28"/>
    </row>
    <row r="76" spans="1:1" x14ac:dyDescent="0.25">
      <c r="A76" s="28"/>
    </row>
    <row r="77" spans="1:1" x14ac:dyDescent="0.25">
      <c r="A77" s="28"/>
    </row>
    <row r="78" spans="1:1" x14ac:dyDescent="0.25">
      <c r="A78" s="28"/>
    </row>
    <row r="79" spans="1:1" x14ac:dyDescent="0.25">
      <c r="A79" s="28"/>
    </row>
    <row r="80" spans="1:1" x14ac:dyDescent="0.25">
      <c r="A80" s="28"/>
    </row>
    <row r="81" spans="1:1" x14ac:dyDescent="0.25">
      <c r="A81" s="28"/>
    </row>
    <row r="82" spans="1:1" x14ac:dyDescent="0.25">
      <c r="A82" s="28"/>
    </row>
    <row r="83" spans="1:1" x14ac:dyDescent="0.25">
      <c r="A83" s="28"/>
    </row>
    <row r="84" spans="1:1" x14ac:dyDescent="0.25">
      <c r="A84" s="28"/>
    </row>
    <row r="85" spans="1:1" x14ac:dyDescent="0.25">
      <c r="A85" s="28"/>
    </row>
    <row r="86" spans="1:1" x14ac:dyDescent="0.25">
      <c r="A86" s="28"/>
    </row>
    <row r="87" spans="1:1" x14ac:dyDescent="0.25">
      <c r="A87" s="28"/>
    </row>
    <row r="88" spans="1:1" x14ac:dyDescent="0.25">
      <c r="A88" s="28"/>
    </row>
    <row r="89" spans="1:1" x14ac:dyDescent="0.25">
      <c r="A89" s="28"/>
    </row>
    <row r="90" spans="1:1" x14ac:dyDescent="0.25">
      <c r="A90" s="28"/>
    </row>
    <row r="91" spans="1:1" x14ac:dyDescent="0.25">
      <c r="A91" s="28"/>
    </row>
    <row r="92" spans="1:1" x14ac:dyDescent="0.25">
      <c r="A92" s="28"/>
    </row>
    <row r="93" spans="1:1" x14ac:dyDescent="0.25">
      <c r="A93" s="28"/>
    </row>
    <row r="94" spans="1:1" x14ac:dyDescent="0.25">
      <c r="A94" s="28"/>
    </row>
    <row r="95" spans="1:1" x14ac:dyDescent="0.25">
      <c r="A95" s="28"/>
    </row>
    <row r="96" spans="1:1" x14ac:dyDescent="0.25">
      <c r="A96" s="28"/>
    </row>
    <row r="97" spans="1:1" x14ac:dyDescent="0.25">
      <c r="A97" s="28"/>
    </row>
    <row r="98" spans="1:1" x14ac:dyDescent="0.25">
      <c r="A98" s="28"/>
    </row>
    <row r="99" spans="1:1" x14ac:dyDescent="0.25">
      <c r="A99" s="28"/>
    </row>
    <row r="100" spans="1:1" x14ac:dyDescent="0.25">
      <c r="A100" s="28"/>
    </row>
    <row r="101" spans="1:1" x14ac:dyDescent="0.25">
      <c r="A101" s="28"/>
    </row>
    <row r="102" spans="1:1" x14ac:dyDescent="0.25">
      <c r="A102" s="28"/>
    </row>
    <row r="103" spans="1:1" x14ac:dyDescent="0.25">
      <c r="A103" s="28"/>
    </row>
    <row r="104" spans="1:1" x14ac:dyDescent="0.25">
      <c r="A104" s="28"/>
    </row>
    <row r="105" spans="1:1" x14ac:dyDescent="0.25">
      <c r="A105" s="28"/>
    </row>
    <row r="106" spans="1:1" x14ac:dyDescent="0.25">
      <c r="A106" s="28"/>
    </row>
    <row r="107" spans="1:1" x14ac:dyDescent="0.25">
      <c r="A107" s="28"/>
    </row>
    <row r="108" spans="1:1" x14ac:dyDescent="0.25">
      <c r="A108" s="28"/>
    </row>
    <row r="109" spans="1:1" x14ac:dyDescent="0.25">
      <c r="A109" s="28"/>
    </row>
    <row r="110" spans="1:1" x14ac:dyDescent="0.25">
      <c r="A110" s="28"/>
    </row>
    <row r="111" spans="1:1" x14ac:dyDescent="0.25">
      <c r="A111" s="28"/>
    </row>
    <row r="112" spans="1:1" x14ac:dyDescent="0.25">
      <c r="A112" s="28"/>
    </row>
    <row r="113" spans="1:1" x14ac:dyDescent="0.25">
      <c r="A113" s="28"/>
    </row>
    <row r="114" spans="1:1" x14ac:dyDescent="0.25">
      <c r="A114" s="28"/>
    </row>
    <row r="115" spans="1:1" x14ac:dyDescent="0.25">
      <c r="A115" s="28"/>
    </row>
    <row r="116" spans="1:1" x14ac:dyDescent="0.25">
      <c r="A116" s="28"/>
    </row>
    <row r="117" spans="1:1" x14ac:dyDescent="0.25">
      <c r="A117" s="28"/>
    </row>
    <row r="118" spans="1:1" x14ac:dyDescent="0.25">
      <c r="A118" s="28"/>
    </row>
    <row r="119" spans="1:1" x14ac:dyDescent="0.25">
      <c r="A119" s="28"/>
    </row>
    <row r="120" spans="1:1" x14ac:dyDescent="0.25">
      <c r="A120" s="28"/>
    </row>
    <row r="121" spans="1:1" x14ac:dyDescent="0.25">
      <c r="A121" s="28"/>
    </row>
    <row r="122" spans="1:1" x14ac:dyDescent="0.25">
      <c r="A122" s="28"/>
    </row>
    <row r="123" spans="1:1" x14ac:dyDescent="0.25">
      <c r="A123" s="28"/>
    </row>
    <row r="124" spans="1:1" x14ac:dyDescent="0.25">
      <c r="A124" s="28"/>
    </row>
    <row r="125" spans="1:1" x14ac:dyDescent="0.25">
      <c r="A125" s="28"/>
    </row>
    <row r="126" spans="1:1" x14ac:dyDescent="0.25">
      <c r="A126" s="28"/>
    </row>
    <row r="127" spans="1:1" x14ac:dyDescent="0.25">
      <c r="A127" s="28"/>
    </row>
    <row r="128" spans="1:1" x14ac:dyDescent="0.25">
      <c r="A128" s="28"/>
    </row>
    <row r="129" spans="1:1" x14ac:dyDescent="0.25">
      <c r="A129" s="28"/>
    </row>
    <row r="130" spans="1:1" x14ac:dyDescent="0.25">
      <c r="A130" s="28"/>
    </row>
    <row r="131" spans="1:1" x14ac:dyDescent="0.25">
      <c r="A131" s="28"/>
    </row>
    <row r="132" spans="1:1" x14ac:dyDescent="0.25">
      <c r="A132" s="28"/>
    </row>
    <row r="133" spans="1:1" x14ac:dyDescent="0.25">
      <c r="A133" s="28"/>
    </row>
    <row r="134" spans="1:1" x14ac:dyDescent="0.25">
      <c r="A134" s="28"/>
    </row>
    <row r="135" spans="1:1" x14ac:dyDescent="0.25">
      <c r="A135" s="28"/>
    </row>
    <row r="136" spans="1:1" x14ac:dyDescent="0.25">
      <c r="A136" s="28"/>
    </row>
    <row r="137" spans="1:1" x14ac:dyDescent="0.25">
      <c r="A137" s="28"/>
    </row>
    <row r="138" spans="1:1" x14ac:dyDescent="0.25">
      <c r="A138" s="28"/>
    </row>
    <row r="139" spans="1:1" x14ac:dyDescent="0.25">
      <c r="A139" s="28"/>
    </row>
    <row r="140" spans="1:1" x14ac:dyDescent="0.25">
      <c r="A140" s="28"/>
    </row>
    <row r="141" spans="1:1" x14ac:dyDescent="0.25">
      <c r="A141" s="28"/>
    </row>
    <row r="142" spans="1:1" x14ac:dyDescent="0.25">
      <c r="A142" s="28"/>
    </row>
    <row r="143" spans="1:1" x14ac:dyDescent="0.25">
      <c r="A143" s="28"/>
    </row>
    <row r="144" spans="1:1" x14ac:dyDescent="0.25">
      <c r="A144" s="28"/>
    </row>
    <row r="145" spans="1:1" x14ac:dyDescent="0.25">
      <c r="A145" s="28"/>
    </row>
    <row r="146" spans="1:1" x14ac:dyDescent="0.25">
      <c r="A146" s="28"/>
    </row>
    <row r="147" spans="1:1" x14ac:dyDescent="0.25">
      <c r="A147" s="28"/>
    </row>
    <row r="148" spans="1:1" x14ac:dyDescent="0.25">
      <c r="A148" s="28"/>
    </row>
    <row r="149" spans="1:1" x14ac:dyDescent="0.25">
      <c r="A149" s="28"/>
    </row>
    <row r="150" spans="1:1" x14ac:dyDescent="0.25">
      <c r="A150" s="28"/>
    </row>
    <row r="151" spans="1:1" x14ac:dyDescent="0.25">
      <c r="A151" s="28"/>
    </row>
    <row r="152" spans="1:1" x14ac:dyDescent="0.25">
      <c r="A152" s="28"/>
    </row>
    <row r="153" spans="1:1" x14ac:dyDescent="0.25">
      <c r="A153" s="28"/>
    </row>
    <row r="154" spans="1:1" x14ac:dyDescent="0.25">
      <c r="A154" s="28"/>
    </row>
    <row r="155" spans="1:1" x14ac:dyDescent="0.25">
      <c r="A155" s="28"/>
    </row>
    <row r="156" spans="1:1" x14ac:dyDescent="0.25">
      <c r="A156" s="28"/>
    </row>
    <row r="157" spans="1:1" x14ac:dyDescent="0.25">
      <c r="A157" s="28"/>
    </row>
    <row r="158" spans="1:1" x14ac:dyDescent="0.25">
      <c r="A158" s="28"/>
    </row>
    <row r="159" spans="1:1" x14ac:dyDescent="0.25">
      <c r="A159" s="28"/>
    </row>
    <row r="160" spans="1:1" x14ac:dyDescent="0.25">
      <c r="A160" s="28"/>
    </row>
    <row r="161" spans="1:1" x14ac:dyDescent="0.25">
      <c r="A161" s="28"/>
    </row>
    <row r="162" spans="1:1" x14ac:dyDescent="0.25">
      <c r="A162" s="28"/>
    </row>
    <row r="163" spans="1:1" x14ac:dyDescent="0.25">
      <c r="A163" s="28"/>
    </row>
    <row r="164" spans="1:1" x14ac:dyDescent="0.25">
      <c r="A164" s="28"/>
    </row>
    <row r="165" spans="1:1" x14ac:dyDescent="0.25">
      <c r="A165" s="28"/>
    </row>
    <row r="166" spans="1:1" x14ac:dyDescent="0.25">
      <c r="A166" s="28"/>
    </row>
    <row r="167" spans="1:1" x14ac:dyDescent="0.25">
      <c r="A167" s="28"/>
    </row>
    <row r="168" spans="1:1" x14ac:dyDescent="0.25">
      <c r="A168" s="28"/>
    </row>
    <row r="169" spans="1:1" x14ac:dyDescent="0.25">
      <c r="A169" s="28"/>
    </row>
    <row r="170" spans="1:1" x14ac:dyDescent="0.25">
      <c r="A170" s="28"/>
    </row>
    <row r="171" spans="1:1" x14ac:dyDescent="0.25">
      <c r="A171" s="28"/>
    </row>
    <row r="172" spans="1:1" x14ac:dyDescent="0.25">
      <c r="A172" s="28"/>
    </row>
    <row r="173" spans="1:1" x14ac:dyDescent="0.25">
      <c r="A173" s="28"/>
    </row>
    <row r="174" spans="1:1" x14ac:dyDescent="0.25">
      <c r="A174" s="28"/>
    </row>
    <row r="175" spans="1:1" x14ac:dyDescent="0.25">
      <c r="A175" s="28"/>
    </row>
    <row r="176" spans="1:1" x14ac:dyDescent="0.25">
      <c r="A176" s="28"/>
    </row>
    <row r="177" spans="1:1" x14ac:dyDescent="0.25">
      <c r="A177" s="28"/>
    </row>
    <row r="178" spans="1:1" x14ac:dyDescent="0.25">
      <c r="A178" s="28"/>
    </row>
    <row r="179" spans="1:1" x14ac:dyDescent="0.25">
      <c r="A179" s="28"/>
    </row>
    <row r="180" spans="1:1" x14ac:dyDescent="0.25">
      <c r="A180" s="28"/>
    </row>
    <row r="181" spans="1:1" x14ac:dyDescent="0.25">
      <c r="A181" s="28"/>
    </row>
    <row r="182" spans="1:1" x14ac:dyDescent="0.25">
      <c r="A182" s="28"/>
    </row>
    <row r="183" spans="1:1" x14ac:dyDescent="0.25">
      <c r="A183" s="28"/>
    </row>
    <row r="184" spans="1:1" x14ac:dyDescent="0.25">
      <c r="A184" s="28"/>
    </row>
    <row r="185" spans="1:1" x14ac:dyDescent="0.25">
      <c r="A185" s="28"/>
    </row>
    <row r="186" spans="1:1" x14ac:dyDescent="0.25">
      <c r="A186" s="28"/>
    </row>
    <row r="187" spans="1:1" x14ac:dyDescent="0.25">
      <c r="A187" s="28"/>
    </row>
    <row r="188" spans="1:1" x14ac:dyDescent="0.25">
      <c r="A188" s="28"/>
    </row>
    <row r="189" spans="1:1" x14ac:dyDescent="0.25">
      <c r="A189" s="28"/>
    </row>
    <row r="190" spans="1:1" x14ac:dyDescent="0.25">
      <c r="A190" s="28"/>
    </row>
    <row r="191" spans="1:1" x14ac:dyDescent="0.25">
      <c r="A191" s="28"/>
    </row>
    <row r="192" spans="1:1" x14ac:dyDescent="0.25">
      <c r="A192" s="28"/>
    </row>
    <row r="193" spans="1:1" x14ac:dyDescent="0.25">
      <c r="A193" s="28"/>
    </row>
    <row r="194" spans="1:1" x14ac:dyDescent="0.25">
      <c r="A194" s="28"/>
    </row>
    <row r="195" spans="1:1" x14ac:dyDescent="0.25">
      <c r="A195" s="28"/>
    </row>
    <row r="196" spans="1:1" x14ac:dyDescent="0.25">
      <c r="A196" s="28"/>
    </row>
    <row r="197" spans="1:1" x14ac:dyDescent="0.25">
      <c r="A197" s="28"/>
    </row>
    <row r="198" spans="1:1" x14ac:dyDescent="0.25">
      <c r="A198" s="28"/>
    </row>
    <row r="199" spans="1:1" x14ac:dyDescent="0.25">
      <c r="A199" s="28"/>
    </row>
    <row r="200" spans="1:1" x14ac:dyDescent="0.25">
      <c r="A200" s="28"/>
    </row>
    <row r="201" spans="1:1" x14ac:dyDescent="0.25">
      <c r="A201" s="28"/>
    </row>
    <row r="202" spans="1:1" x14ac:dyDescent="0.25">
      <c r="A202" s="28"/>
    </row>
    <row r="203" spans="1:1" x14ac:dyDescent="0.25">
      <c r="A203" s="28"/>
    </row>
    <row r="204" spans="1:1" x14ac:dyDescent="0.25">
      <c r="A204" s="28"/>
    </row>
    <row r="205" spans="1:1" x14ac:dyDescent="0.25">
      <c r="A205" s="28"/>
    </row>
    <row r="206" spans="1:1" x14ac:dyDescent="0.25">
      <c r="A206" s="28"/>
    </row>
    <row r="207" spans="1:1" x14ac:dyDescent="0.25">
      <c r="A207" s="28"/>
    </row>
    <row r="208" spans="1:1" x14ac:dyDescent="0.25">
      <c r="A208" s="28"/>
    </row>
    <row r="209" spans="1:1" x14ac:dyDescent="0.25">
      <c r="A209" s="28"/>
    </row>
    <row r="210" spans="1:1" x14ac:dyDescent="0.25">
      <c r="A210" s="28"/>
    </row>
    <row r="211" spans="1:1" x14ac:dyDescent="0.25">
      <c r="A211" s="28"/>
    </row>
    <row r="212" spans="1:1" x14ac:dyDescent="0.25">
      <c r="A212" s="28"/>
    </row>
    <row r="213" spans="1:1" x14ac:dyDescent="0.25">
      <c r="A213" s="28"/>
    </row>
    <row r="214" spans="1:1" x14ac:dyDescent="0.25">
      <c r="A214" s="28"/>
    </row>
    <row r="215" spans="1:1" x14ac:dyDescent="0.25">
      <c r="A215" s="28"/>
    </row>
    <row r="216" spans="1:1" x14ac:dyDescent="0.25">
      <c r="A216" s="28"/>
    </row>
    <row r="217" spans="1:1" x14ac:dyDescent="0.25">
      <c r="A217" s="28"/>
    </row>
    <row r="218" spans="1:1" x14ac:dyDescent="0.25">
      <c r="A218" s="28"/>
    </row>
    <row r="219" spans="1:1" x14ac:dyDescent="0.25">
      <c r="A219" s="28"/>
    </row>
    <row r="220" spans="1:1" x14ac:dyDescent="0.25">
      <c r="A220" s="28"/>
    </row>
    <row r="221" spans="1:1" x14ac:dyDescent="0.25">
      <c r="A221" s="28"/>
    </row>
    <row r="222" spans="1:1" x14ac:dyDescent="0.25">
      <c r="A222" s="28"/>
    </row>
    <row r="223" spans="1:1" x14ac:dyDescent="0.25">
      <c r="A223" s="28"/>
    </row>
    <row r="224" spans="1:1" x14ac:dyDescent="0.25">
      <c r="A224" s="28"/>
    </row>
    <row r="225" spans="1:1" x14ac:dyDescent="0.25">
      <c r="A225" s="28"/>
    </row>
    <row r="226" spans="1:1" x14ac:dyDescent="0.25">
      <c r="A226" s="28"/>
    </row>
    <row r="227" spans="1:1" x14ac:dyDescent="0.25">
      <c r="A227" s="28"/>
    </row>
    <row r="228" spans="1:1" x14ac:dyDescent="0.25">
      <c r="A228" s="28"/>
    </row>
    <row r="229" spans="1:1" x14ac:dyDescent="0.25">
      <c r="A229" s="28"/>
    </row>
    <row r="230" spans="1:1" x14ac:dyDescent="0.25">
      <c r="A230" s="28"/>
    </row>
    <row r="231" spans="1:1" x14ac:dyDescent="0.25">
      <c r="A231" s="28"/>
    </row>
    <row r="232" spans="1:1" x14ac:dyDescent="0.25">
      <c r="A232" s="28"/>
    </row>
    <row r="233" spans="1:1" x14ac:dyDescent="0.25">
      <c r="A233" s="28"/>
    </row>
    <row r="234" spans="1:1" x14ac:dyDescent="0.25">
      <c r="A234" s="28"/>
    </row>
    <row r="235" spans="1:1" x14ac:dyDescent="0.25">
      <c r="A235" s="28"/>
    </row>
    <row r="236" spans="1:1" x14ac:dyDescent="0.25">
      <c r="A236" s="28"/>
    </row>
    <row r="237" spans="1:1" x14ac:dyDescent="0.25">
      <c r="A237" s="28"/>
    </row>
    <row r="238" spans="1:1" x14ac:dyDescent="0.25">
      <c r="A238" s="28"/>
    </row>
    <row r="239" spans="1:1" x14ac:dyDescent="0.25">
      <c r="A239" s="28"/>
    </row>
    <row r="240" spans="1:1" x14ac:dyDescent="0.25">
      <c r="A240" s="28"/>
    </row>
    <row r="241" spans="1:1" x14ac:dyDescent="0.25">
      <c r="A241" s="28"/>
    </row>
    <row r="242" spans="1:1" x14ac:dyDescent="0.25">
      <c r="A242" s="28"/>
    </row>
    <row r="243" spans="1:1" x14ac:dyDescent="0.25">
      <c r="A243" s="28"/>
    </row>
    <row r="244" spans="1:1" x14ac:dyDescent="0.25">
      <c r="A244" s="28"/>
    </row>
    <row r="245" spans="1:1" x14ac:dyDescent="0.25">
      <c r="A245" s="28"/>
    </row>
    <row r="246" spans="1:1" x14ac:dyDescent="0.25">
      <c r="A246" s="28"/>
    </row>
    <row r="247" spans="1:1" x14ac:dyDescent="0.25">
      <c r="A247" s="28"/>
    </row>
    <row r="248" spans="1:1" x14ac:dyDescent="0.25">
      <c r="A248" s="28"/>
    </row>
    <row r="249" spans="1:1" x14ac:dyDescent="0.25">
      <c r="A249" s="28"/>
    </row>
    <row r="250" spans="1:1" x14ac:dyDescent="0.25">
      <c r="A250" s="28"/>
    </row>
    <row r="251" spans="1:1" x14ac:dyDescent="0.25">
      <c r="A251" s="28"/>
    </row>
    <row r="252" spans="1:1" x14ac:dyDescent="0.25">
      <c r="A252" s="28"/>
    </row>
    <row r="253" spans="1:1" x14ac:dyDescent="0.25">
      <c r="A253" s="28"/>
    </row>
    <row r="254" spans="1:1" x14ac:dyDescent="0.25">
      <c r="A254" s="28"/>
    </row>
    <row r="255" spans="1:1" x14ac:dyDescent="0.25">
      <c r="A255" s="28"/>
    </row>
    <row r="256" spans="1:1" x14ac:dyDescent="0.25">
      <c r="A256" s="28"/>
    </row>
    <row r="257" spans="1:1" x14ac:dyDescent="0.25">
      <c r="A257" s="28"/>
    </row>
    <row r="258" spans="1:1" x14ac:dyDescent="0.25">
      <c r="A258" s="28"/>
    </row>
    <row r="259" spans="1:1" x14ac:dyDescent="0.25">
      <c r="A259" s="28"/>
    </row>
    <row r="260" spans="1:1" x14ac:dyDescent="0.25">
      <c r="A260" s="28"/>
    </row>
    <row r="261" spans="1:1" x14ac:dyDescent="0.25">
      <c r="A261" s="28"/>
    </row>
    <row r="262" spans="1:1" x14ac:dyDescent="0.25">
      <c r="A262" s="28"/>
    </row>
    <row r="263" spans="1:1" x14ac:dyDescent="0.25">
      <c r="A263" s="28"/>
    </row>
    <row r="264" spans="1:1" x14ac:dyDescent="0.25">
      <c r="A264" s="28"/>
    </row>
    <row r="265" spans="1:1" x14ac:dyDescent="0.25">
      <c r="A265" s="28"/>
    </row>
    <row r="266" spans="1:1" x14ac:dyDescent="0.25">
      <c r="A266" s="28"/>
    </row>
    <row r="267" spans="1:1" x14ac:dyDescent="0.25">
      <c r="A267" s="28"/>
    </row>
    <row r="268" spans="1:1" x14ac:dyDescent="0.25">
      <c r="A268" s="28"/>
    </row>
    <row r="269" spans="1:1" x14ac:dyDescent="0.25">
      <c r="A269" s="28"/>
    </row>
    <row r="270" spans="1:1" x14ac:dyDescent="0.25">
      <c r="A270" s="28"/>
    </row>
    <row r="271" spans="1:1" x14ac:dyDescent="0.25">
      <c r="A271" s="28"/>
    </row>
    <row r="272" spans="1:1" x14ac:dyDescent="0.25">
      <c r="A272" s="28"/>
    </row>
    <row r="273" spans="1:1" x14ac:dyDescent="0.25">
      <c r="A273" s="28"/>
    </row>
    <row r="274" spans="1:1" x14ac:dyDescent="0.25">
      <c r="A274" s="28"/>
    </row>
    <row r="275" spans="1:1" x14ac:dyDescent="0.25">
      <c r="A275" s="28"/>
    </row>
    <row r="276" spans="1:1" x14ac:dyDescent="0.25">
      <c r="A276" s="28"/>
    </row>
    <row r="277" spans="1:1" x14ac:dyDescent="0.25">
      <c r="A277" s="28"/>
    </row>
    <row r="278" spans="1:1" x14ac:dyDescent="0.25">
      <c r="A278" s="28"/>
    </row>
    <row r="279" spans="1:1" x14ac:dyDescent="0.25">
      <c r="A279" s="28"/>
    </row>
    <row r="280" spans="1:1" x14ac:dyDescent="0.25">
      <c r="A280" s="28"/>
    </row>
    <row r="281" spans="1:1" x14ac:dyDescent="0.25">
      <c r="A281" s="28"/>
    </row>
    <row r="282" spans="1:1" x14ac:dyDescent="0.25">
      <c r="A282" s="28"/>
    </row>
    <row r="283" spans="1:1" x14ac:dyDescent="0.25">
      <c r="A283" s="28"/>
    </row>
    <row r="284" spans="1:1" x14ac:dyDescent="0.25">
      <c r="A284" s="28"/>
    </row>
    <row r="285" spans="1:1" x14ac:dyDescent="0.25">
      <c r="A285" s="28"/>
    </row>
    <row r="286" spans="1:1" x14ac:dyDescent="0.25">
      <c r="A286" s="28"/>
    </row>
    <row r="287" spans="1:1" x14ac:dyDescent="0.25">
      <c r="A287" s="28"/>
    </row>
    <row r="288" spans="1:1" x14ac:dyDescent="0.25">
      <c r="A288" s="28"/>
    </row>
    <row r="289" spans="1:1" x14ac:dyDescent="0.25">
      <c r="A289" s="28"/>
    </row>
    <row r="290" spans="1:1" x14ac:dyDescent="0.25">
      <c r="A290" s="28"/>
    </row>
    <row r="291" spans="1:1" x14ac:dyDescent="0.25">
      <c r="A291" s="28"/>
    </row>
    <row r="292" spans="1:1" x14ac:dyDescent="0.25">
      <c r="A292" s="28"/>
    </row>
    <row r="293" spans="1:1" x14ac:dyDescent="0.25">
      <c r="A293" s="28"/>
    </row>
    <row r="294" spans="1:1" x14ac:dyDescent="0.25">
      <c r="A294" s="28"/>
    </row>
    <row r="295" spans="1:1" x14ac:dyDescent="0.25">
      <c r="A295" s="28"/>
    </row>
    <row r="296" spans="1:1" x14ac:dyDescent="0.25">
      <c r="A296" s="28"/>
    </row>
    <row r="297" spans="1:1" x14ac:dyDescent="0.25">
      <c r="A297" s="28"/>
    </row>
    <row r="298" spans="1:1" x14ac:dyDescent="0.25">
      <c r="A298" s="28"/>
    </row>
    <row r="299" spans="1:1" x14ac:dyDescent="0.25">
      <c r="A299" s="28"/>
    </row>
    <row r="300" spans="1:1" x14ac:dyDescent="0.25">
      <c r="A300" s="28"/>
    </row>
    <row r="301" spans="1:1" x14ac:dyDescent="0.25">
      <c r="A301" s="28"/>
    </row>
    <row r="302" spans="1:1" x14ac:dyDescent="0.25">
      <c r="A302" s="28"/>
    </row>
    <row r="303" spans="1:1" x14ac:dyDescent="0.25">
      <c r="A303" s="28"/>
    </row>
    <row r="304" spans="1:1" x14ac:dyDescent="0.25">
      <c r="A304" s="28"/>
    </row>
    <row r="305" spans="1:1" x14ac:dyDescent="0.25">
      <c r="A305" s="28"/>
    </row>
    <row r="306" spans="1:1" x14ac:dyDescent="0.25">
      <c r="A306" s="28"/>
    </row>
    <row r="307" spans="1:1" x14ac:dyDescent="0.25">
      <c r="A307" s="28"/>
    </row>
    <row r="308" spans="1:1" x14ac:dyDescent="0.25">
      <c r="A308" s="28"/>
    </row>
    <row r="309" spans="1:1" x14ac:dyDescent="0.25">
      <c r="A309" s="28"/>
    </row>
    <row r="310" spans="1:1" x14ac:dyDescent="0.25">
      <c r="A310" s="28"/>
    </row>
    <row r="311" spans="1:1" x14ac:dyDescent="0.25">
      <c r="A311" s="28"/>
    </row>
    <row r="312" spans="1:1" x14ac:dyDescent="0.25">
      <c r="A312" s="28"/>
    </row>
    <row r="313" spans="1:1" x14ac:dyDescent="0.25">
      <c r="A313" s="28"/>
    </row>
    <row r="314" spans="1:1" x14ac:dyDescent="0.25">
      <c r="A314" s="28"/>
    </row>
    <row r="315" spans="1:1" x14ac:dyDescent="0.25">
      <c r="A315" s="28"/>
    </row>
    <row r="316" spans="1:1" x14ac:dyDescent="0.25">
      <c r="A316" s="28"/>
    </row>
    <row r="317" spans="1:1" x14ac:dyDescent="0.25">
      <c r="A317" s="28"/>
    </row>
    <row r="318" spans="1:1" x14ac:dyDescent="0.25">
      <c r="A318" s="28"/>
    </row>
    <row r="319" spans="1:1" x14ac:dyDescent="0.25">
      <c r="A319" s="28"/>
    </row>
    <row r="320" spans="1:1" x14ac:dyDescent="0.25">
      <c r="A320" s="28"/>
    </row>
    <row r="321" spans="1:1" x14ac:dyDescent="0.25">
      <c r="A321" s="28"/>
    </row>
    <row r="322" spans="1:1" x14ac:dyDescent="0.25">
      <c r="A322" s="28"/>
    </row>
    <row r="323" spans="1:1" x14ac:dyDescent="0.25">
      <c r="A323" s="28"/>
    </row>
    <row r="324" spans="1:1" x14ac:dyDescent="0.25">
      <c r="A324" s="28"/>
    </row>
    <row r="325" spans="1:1" x14ac:dyDescent="0.25">
      <c r="A325" s="28"/>
    </row>
    <row r="326" spans="1:1" x14ac:dyDescent="0.25">
      <c r="A326" s="28"/>
    </row>
    <row r="327" spans="1:1" x14ac:dyDescent="0.25">
      <c r="A327" s="28"/>
    </row>
    <row r="328" spans="1:1" x14ac:dyDescent="0.25">
      <c r="A328" s="28"/>
    </row>
    <row r="329" spans="1:1" x14ac:dyDescent="0.25">
      <c r="A329" s="28"/>
    </row>
    <row r="330" spans="1:1" x14ac:dyDescent="0.25">
      <c r="A330" s="28"/>
    </row>
    <row r="331" spans="1:1" x14ac:dyDescent="0.25">
      <c r="A331" s="28"/>
    </row>
    <row r="332" spans="1:1" x14ac:dyDescent="0.25">
      <c r="A332" s="28"/>
    </row>
    <row r="333" spans="1:1" x14ac:dyDescent="0.25">
      <c r="A333" s="28"/>
    </row>
    <row r="334" spans="1:1" x14ac:dyDescent="0.25">
      <c r="A334" s="28"/>
    </row>
    <row r="335" spans="1:1" x14ac:dyDescent="0.25">
      <c r="A335" s="28"/>
    </row>
    <row r="336" spans="1:1" x14ac:dyDescent="0.25">
      <c r="A336" s="28"/>
    </row>
    <row r="337" spans="1:1" x14ac:dyDescent="0.25">
      <c r="A337" s="28"/>
    </row>
    <row r="338" spans="1:1" x14ac:dyDescent="0.25">
      <c r="A338" s="28"/>
    </row>
    <row r="339" spans="1:1" x14ac:dyDescent="0.25">
      <c r="A339" s="28"/>
    </row>
    <row r="340" spans="1:1" x14ac:dyDescent="0.25">
      <c r="A340" s="28"/>
    </row>
    <row r="341" spans="1:1" x14ac:dyDescent="0.25">
      <c r="A341" s="28"/>
    </row>
    <row r="342" spans="1:1" x14ac:dyDescent="0.25">
      <c r="A342" s="28"/>
    </row>
    <row r="343" spans="1:1" x14ac:dyDescent="0.25">
      <c r="A343" s="28"/>
    </row>
    <row r="344" spans="1:1" x14ac:dyDescent="0.25">
      <c r="A344" s="28"/>
    </row>
    <row r="345" spans="1:1" x14ac:dyDescent="0.25">
      <c r="A345" s="28"/>
    </row>
    <row r="346" spans="1:1" x14ac:dyDescent="0.25">
      <c r="A346" s="28"/>
    </row>
    <row r="347" spans="1:1" x14ac:dyDescent="0.25">
      <c r="A347" s="28"/>
    </row>
    <row r="348" spans="1:1" x14ac:dyDescent="0.25">
      <c r="A348" s="28"/>
    </row>
    <row r="349" spans="1:1" x14ac:dyDescent="0.25">
      <c r="A349" s="28"/>
    </row>
    <row r="350" spans="1:1" x14ac:dyDescent="0.25">
      <c r="A350" s="28"/>
    </row>
    <row r="351" spans="1:1" x14ac:dyDescent="0.25">
      <c r="A351" s="28"/>
    </row>
    <row r="352" spans="1:1" x14ac:dyDescent="0.25">
      <c r="A352" s="28"/>
    </row>
    <row r="353" spans="1:1" x14ac:dyDescent="0.25">
      <c r="A353" s="28"/>
    </row>
    <row r="354" spans="1:1" x14ac:dyDescent="0.25">
      <c r="A354" s="28"/>
    </row>
    <row r="355" spans="1:1" x14ac:dyDescent="0.25">
      <c r="A355" s="28"/>
    </row>
    <row r="356" spans="1:1" x14ac:dyDescent="0.25">
      <c r="A356" s="28"/>
    </row>
    <row r="357" spans="1:1" x14ac:dyDescent="0.25">
      <c r="A357" s="28"/>
    </row>
    <row r="358" spans="1:1" x14ac:dyDescent="0.25">
      <c r="A358" s="28"/>
    </row>
    <row r="359" spans="1:1" x14ac:dyDescent="0.25">
      <c r="A359" s="28"/>
    </row>
    <row r="360" spans="1:1" x14ac:dyDescent="0.25">
      <c r="A360" s="28"/>
    </row>
    <row r="361" spans="1:1" x14ac:dyDescent="0.25">
      <c r="A361" s="28"/>
    </row>
    <row r="362" spans="1:1" x14ac:dyDescent="0.25">
      <c r="A362" s="28"/>
    </row>
    <row r="363" spans="1:1" x14ac:dyDescent="0.25">
      <c r="A363" s="28"/>
    </row>
    <row r="364" spans="1:1" x14ac:dyDescent="0.25">
      <c r="A364" s="28"/>
    </row>
    <row r="365" spans="1:1" x14ac:dyDescent="0.25">
      <c r="A365" s="28"/>
    </row>
    <row r="366" spans="1:1" x14ac:dyDescent="0.25">
      <c r="A366" s="28"/>
    </row>
    <row r="367" spans="1:1" x14ac:dyDescent="0.25">
      <c r="A367" s="28"/>
    </row>
    <row r="368" spans="1:1" x14ac:dyDescent="0.25">
      <c r="A368" s="28"/>
    </row>
    <row r="369" spans="1:1" x14ac:dyDescent="0.25">
      <c r="A369" s="28"/>
    </row>
    <row r="370" spans="1:1" x14ac:dyDescent="0.25">
      <c r="A370" s="28"/>
    </row>
    <row r="371" spans="1:1" x14ac:dyDescent="0.25">
      <c r="A371" s="28"/>
    </row>
    <row r="372" spans="1:1" x14ac:dyDescent="0.25">
      <c r="A372" s="28"/>
    </row>
    <row r="373" spans="1:1" x14ac:dyDescent="0.25">
      <c r="A373" s="28"/>
    </row>
    <row r="374" spans="1:1" x14ac:dyDescent="0.25">
      <c r="A374" s="28"/>
    </row>
    <row r="375" spans="1:1" x14ac:dyDescent="0.25">
      <c r="A375" s="28"/>
    </row>
    <row r="376" spans="1:1" x14ac:dyDescent="0.25">
      <c r="A376" s="28"/>
    </row>
    <row r="377" spans="1:1" x14ac:dyDescent="0.25">
      <c r="A377" s="28"/>
    </row>
    <row r="378" spans="1:1" x14ac:dyDescent="0.25">
      <c r="A378" s="28"/>
    </row>
    <row r="379" spans="1:1" x14ac:dyDescent="0.25">
      <c r="A379" s="28"/>
    </row>
    <row r="380" spans="1:1" x14ac:dyDescent="0.25">
      <c r="A380" s="28"/>
    </row>
    <row r="381" spans="1:1" x14ac:dyDescent="0.25">
      <c r="A381" s="28"/>
    </row>
    <row r="382" spans="1:1" x14ac:dyDescent="0.25">
      <c r="A382" s="28"/>
    </row>
    <row r="383" spans="1:1" x14ac:dyDescent="0.25">
      <c r="A383" s="28"/>
    </row>
    <row r="384" spans="1:1" x14ac:dyDescent="0.25">
      <c r="A384" s="28"/>
    </row>
    <row r="385" spans="1:1" x14ac:dyDescent="0.25">
      <c r="A385" s="28"/>
    </row>
    <row r="386" spans="1:1" x14ac:dyDescent="0.25">
      <c r="A386" s="28"/>
    </row>
    <row r="387" spans="1:1" x14ac:dyDescent="0.25">
      <c r="A387" s="28"/>
    </row>
    <row r="388" spans="1:1" x14ac:dyDescent="0.25">
      <c r="A388" s="28"/>
    </row>
    <row r="389" spans="1:1" x14ac:dyDescent="0.25">
      <c r="A389" s="28"/>
    </row>
    <row r="390" spans="1:1" x14ac:dyDescent="0.25">
      <c r="A390" s="28"/>
    </row>
    <row r="391" spans="1:1" x14ac:dyDescent="0.25">
      <c r="A391" s="28"/>
    </row>
    <row r="392" spans="1:1" x14ac:dyDescent="0.25">
      <c r="A392" s="28"/>
    </row>
    <row r="393" spans="1:1" x14ac:dyDescent="0.25">
      <c r="A393" s="28"/>
    </row>
    <row r="394" spans="1:1" x14ac:dyDescent="0.25">
      <c r="A394" s="28"/>
    </row>
    <row r="395" spans="1:1" x14ac:dyDescent="0.25">
      <c r="A395" s="28"/>
    </row>
    <row r="396" spans="1:1" x14ac:dyDescent="0.25">
      <c r="A396" s="28"/>
    </row>
    <row r="397" spans="1:1" x14ac:dyDescent="0.25">
      <c r="A397" s="28"/>
    </row>
    <row r="398" spans="1:1" x14ac:dyDescent="0.25">
      <c r="A398" s="28"/>
    </row>
    <row r="399" spans="1:1" x14ac:dyDescent="0.25">
      <c r="A399" s="28"/>
    </row>
    <row r="400" spans="1:1" x14ac:dyDescent="0.25">
      <c r="A400" s="28"/>
    </row>
    <row r="401" spans="1:1" x14ac:dyDescent="0.25">
      <c r="A401" s="28"/>
    </row>
    <row r="402" spans="1:1" x14ac:dyDescent="0.25">
      <c r="A402" s="28"/>
    </row>
    <row r="403" spans="1:1" x14ac:dyDescent="0.25">
      <c r="A403" s="28"/>
    </row>
    <row r="404" spans="1:1" x14ac:dyDescent="0.25">
      <c r="A404" s="28"/>
    </row>
    <row r="405" spans="1:1" x14ac:dyDescent="0.25">
      <c r="A405" s="28"/>
    </row>
    <row r="406" spans="1:1" x14ac:dyDescent="0.25">
      <c r="A406" s="28"/>
    </row>
    <row r="407" spans="1:1" x14ac:dyDescent="0.25">
      <c r="A407" s="28"/>
    </row>
    <row r="408" spans="1:1" x14ac:dyDescent="0.25">
      <c r="A408" s="28"/>
    </row>
    <row r="409" spans="1:1" x14ac:dyDescent="0.25">
      <c r="A409" s="28"/>
    </row>
    <row r="410" spans="1:1" x14ac:dyDescent="0.25">
      <c r="A410" s="28"/>
    </row>
    <row r="411" spans="1:1" x14ac:dyDescent="0.25">
      <c r="A411" s="28"/>
    </row>
    <row r="412" spans="1:1" x14ac:dyDescent="0.25">
      <c r="A412" s="28"/>
    </row>
    <row r="413" spans="1:1" x14ac:dyDescent="0.25">
      <c r="A413" s="28"/>
    </row>
    <row r="414" spans="1:1" x14ac:dyDescent="0.25">
      <c r="A414" s="28"/>
    </row>
    <row r="415" spans="1:1" x14ac:dyDescent="0.25">
      <c r="A415" s="28"/>
    </row>
    <row r="416" spans="1:1" x14ac:dyDescent="0.25">
      <c r="A416" s="28"/>
    </row>
    <row r="417" spans="1:1" x14ac:dyDescent="0.25">
      <c r="A417" s="28"/>
    </row>
    <row r="418" spans="1:1" x14ac:dyDescent="0.25">
      <c r="A418" s="28"/>
    </row>
    <row r="419" spans="1:1" x14ac:dyDescent="0.25">
      <c r="A419" s="28"/>
    </row>
    <row r="420" spans="1:1" x14ac:dyDescent="0.25">
      <c r="A420" s="28"/>
    </row>
    <row r="421" spans="1:1" x14ac:dyDescent="0.25">
      <c r="A421" s="28"/>
    </row>
    <row r="422" spans="1:1" x14ac:dyDescent="0.25">
      <c r="A422" s="28"/>
    </row>
    <row r="423" spans="1:1" x14ac:dyDescent="0.25">
      <c r="A423" s="28"/>
    </row>
    <row r="424" spans="1:1" x14ac:dyDescent="0.25">
      <c r="A424" s="28"/>
    </row>
    <row r="425" spans="1:1" x14ac:dyDescent="0.25">
      <c r="A425" s="28"/>
    </row>
    <row r="426" spans="1:1" x14ac:dyDescent="0.25">
      <c r="A426" s="28"/>
    </row>
    <row r="427" spans="1:1" x14ac:dyDescent="0.25">
      <c r="A427" s="28"/>
    </row>
    <row r="428" spans="1:1" x14ac:dyDescent="0.25">
      <c r="A428" s="28"/>
    </row>
    <row r="429" spans="1:1" x14ac:dyDescent="0.25">
      <c r="A429" s="28"/>
    </row>
    <row r="430" spans="1:1" x14ac:dyDescent="0.25">
      <c r="A430" s="28"/>
    </row>
    <row r="431" spans="1:1" x14ac:dyDescent="0.25">
      <c r="A431" s="28"/>
    </row>
    <row r="432" spans="1:1" x14ac:dyDescent="0.25">
      <c r="A432" s="28"/>
    </row>
    <row r="433" spans="1:1" x14ac:dyDescent="0.25">
      <c r="A433" s="28"/>
    </row>
    <row r="434" spans="1:1" x14ac:dyDescent="0.25">
      <c r="A434" s="28"/>
    </row>
    <row r="435" spans="1:1" x14ac:dyDescent="0.25">
      <c r="A435" s="28"/>
    </row>
    <row r="436" spans="1:1" x14ac:dyDescent="0.25">
      <c r="A436" s="28"/>
    </row>
    <row r="437" spans="1:1" x14ac:dyDescent="0.25">
      <c r="A437" s="28"/>
    </row>
    <row r="438" spans="1:1" x14ac:dyDescent="0.25">
      <c r="A438" s="28"/>
    </row>
    <row r="439" spans="1:1" x14ac:dyDescent="0.25">
      <c r="A439" s="28"/>
    </row>
    <row r="440" spans="1:1" x14ac:dyDescent="0.25">
      <c r="A440" s="28"/>
    </row>
    <row r="441" spans="1:1" x14ac:dyDescent="0.25">
      <c r="A441" s="28"/>
    </row>
    <row r="442" spans="1:1" x14ac:dyDescent="0.25">
      <c r="A442" s="28"/>
    </row>
    <row r="443" spans="1:1" x14ac:dyDescent="0.25">
      <c r="A443" s="28"/>
    </row>
    <row r="444" spans="1:1" x14ac:dyDescent="0.25">
      <c r="A444" s="28"/>
    </row>
    <row r="445" spans="1:1" x14ac:dyDescent="0.25">
      <c r="A445" s="28"/>
    </row>
    <row r="446" spans="1:1" x14ac:dyDescent="0.25">
      <c r="A446" s="28"/>
    </row>
    <row r="447" spans="1:1" x14ac:dyDescent="0.25">
      <c r="A447" s="28"/>
    </row>
    <row r="448" spans="1:1" x14ac:dyDescent="0.25">
      <c r="A448" s="28"/>
    </row>
    <row r="449" spans="1:1" x14ac:dyDescent="0.25">
      <c r="A449" s="28"/>
    </row>
    <row r="450" spans="1:1" x14ac:dyDescent="0.25">
      <c r="A450" s="28"/>
    </row>
    <row r="451" spans="1:1" x14ac:dyDescent="0.25">
      <c r="A451" s="28"/>
    </row>
    <row r="452" spans="1:1" x14ac:dyDescent="0.25">
      <c r="A452" s="28"/>
    </row>
    <row r="453" spans="1:1" x14ac:dyDescent="0.25">
      <c r="A453" s="28"/>
    </row>
    <row r="454" spans="1:1" x14ac:dyDescent="0.25">
      <c r="A454" s="28"/>
    </row>
    <row r="455" spans="1:1" x14ac:dyDescent="0.25">
      <c r="A455" s="28"/>
    </row>
    <row r="456" spans="1:1" x14ac:dyDescent="0.25">
      <c r="A456" s="28"/>
    </row>
    <row r="457" spans="1:1" x14ac:dyDescent="0.25">
      <c r="A457" s="28"/>
    </row>
    <row r="458" spans="1:1" x14ac:dyDescent="0.25">
      <c r="A458" s="28"/>
    </row>
    <row r="459" spans="1:1" x14ac:dyDescent="0.25">
      <c r="A459" s="28"/>
    </row>
    <row r="460" spans="1:1" x14ac:dyDescent="0.25">
      <c r="A460" s="28"/>
    </row>
    <row r="461" spans="1:1" x14ac:dyDescent="0.25">
      <c r="A461" s="28"/>
    </row>
    <row r="462" spans="1:1" x14ac:dyDescent="0.25">
      <c r="A462" s="28"/>
    </row>
    <row r="463" spans="1:1" x14ac:dyDescent="0.25">
      <c r="A463" s="28"/>
    </row>
    <row r="464" spans="1:1" x14ac:dyDescent="0.25">
      <c r="A464" s="28"/>
    </row>
    <row r="465" spans="1:1" x14ac:dyDescent="0.25">
      <c r="A465" s="28"/>
    </row>
    <row r="466" spans="1:1" x14ac:dyDescent="0.25">
      <c r="A466" s="28"/>
    </row>
    <row r="467" spans="1:1" x14ac:dyDescent="0.25">
      <c r="A467" s="28"/>
    </row>
    <row r="468" spans="1:1" x14ac:dyDescent="0.25">
      <c r="A468" s="28"/>
    </row>
    <row r="469" spans="1:1" x14ac:dyDescent="0.25">
      <c r="A469" s="28"/>
    </row>
    <row r="470" spans="1:1" x14ac:dyDescent="0.25">
      <c r="A470" s="28"/>
    </row>
    <row r="471" spans="1:1" x14ac:dyDescent="0.25">
      <c r="A471" s="28"/>
    </row>
    <row r="472" spans="1:1" x14ac:dyDescent="0.25">
      <c r="A472" s="28"/>
    </row>
    <row r="473" spans="1:1" x14ac:dyDescent="0.25">
      <c r="A473" s="28"/>
    </row>
    <row r="474" spans="1:1" x14ac:dyDescent="0.25">
      <c r="A474" s="28"/>
    </row>
    <row r="475" spans="1:1" x14ac:dyDescent="0.25">
      <c r="A475" s="28"/>
    </row>
    <row r="476" spans="1:1" x14ac:dyDescent="0.25">
      <c r="A476" s="28"/>
    </row>
    <row r="477" spans="1:1" x14ac:dyDescent="0.25">
      <c r="A477" s="28"/>
    </row>
    <row r="478" spans="1:1" x14ac:dyDescent="0.25">
      <c r="A478" s="28"/>
    </row>
    <row r="479" spans="1:1" x14ac:dyDescent="0.25">
      <c r="A479" s="28"/>
    </row>
    <row r="480" spans="1:1" x14ac:dyDescent="0.25">
      <c r="A480" s="28"/>
    </row>
    <row r="481" spans="1:1" x14ac:dyDescent="0.25">
      <c r="A481" s="28"/>
    </row>
    <row r="482" spans="1:1" x14ac:dyDescent="0.25">
      <c r="A482" s="28"/>
    </row>
    <row r="483" spans="1:1" x14ac:dyDescent="0.25">
      <c r="A483" s="28"/>
    </row>
    <row r="484" spans="1:1" x14ac:dyDescent="0.25">
      <c r="A484" s="28"/>
    </row>
  </sheetData>
  <mergeCells count="1">
    <mergeCell ref="A1:P1"/>
  </mergeCells>
  <hyperlinks>
    <hyperlink ref="G24" r:id="rId1" xr:uid="{021F0E17-54E3-4C9C-9503-5F039507204F}"/>
    <hyperlink ref="G23" r:id="rId2" xr:uid="{6F59DBE5-8AB1-4BA7-BBE0-2307976D4134}"/>
    <hyperlink ref="G22" r:id="rId3" xr:uid="{BED694FE-0266-445A-879D-6C20F5E2543A}"/>
    <hyperlink ref="G19" r:id="rId4" xr:uid="{588CC9CF-2E18-48E0-9520-CAD6FF18FAEA}"/>
    <hyperlink ref="G20" r:id="rId5" xr:uid="{945305F3-ED54-4956-9220-C5765950DB6C}"/>
    <hyperlink ref="G21" r:id="rId6" xr:uid="{C5D0BFE1-9E17-4CA2-9DEE-5FE04C74FE0A}"/>
    <hyperlink ref="G25" r:id="rId7" xr:uid="{83D339FE-4933-4E0E-AEC3-BFFCF11CB1E5}"/>
    <hyperlink ref="G4" r:id="rId8" xr:uid="{1A23B965-320B-42F3-9A87-5413728AFC61}"/>
    <hyperlink ref="G5" r:id="rId9" xr:uid="{904634DF-A684-41A5-9082-62B2A86411F5}"/>
    <hyperlink ref="G6" r:id="rId10" xr:uid="{9B4080AA-83BC-452D-8951-74967586E612}"/>
    <hyperlink ref="G7" r:id="rId11" xr:uid="{DB7CD228-1CA0-4E9C-AEC2-7057EE447D74}"/>
    <hyperlink ref="G8" r:id="rId12" xr:uid="{32EC5731-B805-4E08-AC09-E55F89A805BE}"/>
    <hyperlink ref="G9" r:id="rId13" xr:uid="{E94B2865-7054-4689-9852-46B98B444E6B}"/>
    <hyperlink ref="G10" r:id="rId14" xr:uid="{AC7AE474-930B-40F8-9E25-4FF3A9BCBA64}"/>
    <hyperlink ref="G11" r:id="rId15" xr:uid="{C596671E-D839-41C8-A90B-E8138C2DBEEC}"/>
    <hyperlink ref="G12" r:id="rId16" xr:uid="{48106743-DDCC-4530-B052-AB9F95212717}"/>
    <hyperlink ref="G13" r:id="rId17" xr:uid="{F42A989E-334E-4FEE-8DA1-952C83CF9254}"/>
    <hyperlink ref="G14" r:id="rId18" xr:uid="{5B32F677-C3A8-4181-9BD7-62FE60F66BAA}"/>
    <hyperlink ref="G15" r:id="rId19" xr:uid="{63EEE4A2-C718-45C2-B8D1-4BCCDB21C809}"/>
    <hyperlink ref="G16" r:id="rId20" xr:uid="{DE26681B-6D60-4B84-93E4-AA5768CE3393}"/>
    <hyperlink ref="G17" r:id="rId21" xr:uid="{1FBA1C2E-812A-467A-AE45-221207FAC24D}"/>
    <hyperlink ref="G18" r:id="rId22" xr:uid="{A222DDC9-0D49-4134-8D19-9AE5D48C9F7C}"/>
    <hyperlink ref="Q4" r:id="rId23" xr:uid="{1CDCED12-A842-4ADC-AB99-31C484A166D8}"/>
    <hyperlink ref="Q5" r:id="rId24" xr:uid="{70042F6B-6D1E-43FA-8DE6-B68705CE0FF4}"/>
    <hyperlink ref="Q6" r:id="rId25" xr:uid="{F0956E62-1A04-475D-930A-EB00F59689D8}"/>
    <hyperlink ref="Q7" r:id="rId26" xr:uid="{C0750596-16F2-44AF-8657-3E559FC6824E}"/>
    <hyperlink ref="Q8" r:id="rId27" xr:uid="{64B7B481-032B-4ED8-9DD3-2F7A5411B95F}"/>
    <hyperlink ref="Q10" r:id="rId28" xr:uid="{3EB28A9F-8B5E-474D-B657-FC29C3D34DFA}"/>
    <hyperlink ref="Q11" r:id="rId29" xr:uid="{A4476E12-C774-4ED4-B033-CD0D1D2A73E7}"/>
    <hyperlink ref="Q12" r:id="rId30" xr:uid="{CA201F89-8734-4112-AE30-DC333E6892F9}"/>
    <hyperlink ref="Q13" r:id="rId31" xr:uid="{996C313E-5C9F-4A6B-BA1B-9BEEEE95FF2B}"/>
    <hyperlink ref="Q14" r:id="rId32" xr:uid="{903D1906-7085-4D1D-8A17-7ED703184EB1}"/>
    <hyperlink ref="Q15" r:id="rId33" xr:uid="{0C7331DE-46A1-49FC-9989-D660AA6BB3C1}"/>
    <hyperlink ref="Q16" r:id="rId34" xr:uid="{C88F8BA2-E7FC-4AAF-8D6A-10B36E19775C}"/>
    <hyperlink ref="Q17" r:id="rId35" xr:uid="{5141870C-905F-4B21-968F-D8C3F0CC8ED3}"/>
    <hyperlink ref="Q18" r:id="rId36" xr:uid="{676103CB-2E71-4171-9D4C-769A78F87195}"/>
    <hyperlink ref="Q22" r:id="rId37" xr:uid="{A52B8568-6ADB-46B3-91EA-1DD83E96FFA1}"/>
    <hyperlink ref="Q19" r:id="rId38" xr:uid="{A1F78BB5-9419-4081-BDA6-B098B39BCF3C}"/>
    <hyperlink ref="Q20" r:id="rId39" xr:uid="{D9887463-5AFF-4A11-A54E-F1A3F62087B6}"/>
    <hyperlink ref="Q21" r:id="rId40" xr:uid="{EEADB592-4F1C-42B9-95E1-AAAEA738BB51}"/>
    <hyperlink ref="Q23" r:id="rId41" xr:uid="{5339ED4C-7654-4379-A54A-428C92E2565C}"/>
    <hyperlink ref="Q24" r:id="rId42" xr:uid="{116F6DF3-3CE6-4F7F-82AD-60F41274C25E}"/>
    <hyperlink ref="Q9" r:id="rId43" xr:uid="{87415CF6-3948-4E4D-A4F3-27FF38810F9E}"/>
    <hyperlink ref="Q25" r:id="rId44" xr:uid="{7CB5042E-B323-4E66-BCA4-0C38FD23ABD3}"/>
  </hyperlinks>
  <pageMargins left="0.7" right="0.7" top="0.75" bottom="0.75" header="0.3" footer="0.3"/>
  <pageSetup paperSize="9" orientation="portrait" r:id="rId45"/>
  <drawing r:id="rId4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AA777-74AF-4CA1-9E9E-F2913147E94B}">
  <dimension ref="A1:E14"/>
  <sheetViews>
    <sheetView workbookViewId="0">
      <selection activeCell="H10" sqref="H10"/>
    </sheetView>
  </sheetViews>
  <sheetFormatPr baseColWidth="10" defaultRowHeight="15" x14ac:dyDescent="0.25"/>
  <cols>
    <col min="1" max="1" width="30.42578125" style="2" customWidth="1"/>
    <col min="2" max="5" width="21.5703125" customWidth="1"/>
  </cols>
  <sheetData>
    <row r="1" spans="1:5" x14ac:dyDescent="0.25">
      <c r="A1" s="314" t="s">
        <v>126</v>
      </c>
      <c r="B1" s="316" t="s">
        <v>127</v>
      </c>
      <c r="C1" s="317"/>
      <c r="D1" s="318"/>
      <c r="E1" s="319" t="s">
        <v>128</v>
      </c>
    </row>
    <row r="2" spans="1:5" ht="26.25" thickBot="1" x14ac:dyDescent="0.3">
      <c r="A2" s="315"/>
      <c r="B2" s="4" t="s">
        <v>129</v>
      </c>
      <c r="C2" s="5" t="s">
        <v>130</v>
      </c>
      <c r="D2" s="5" t="s">
        <v>131</v>
      </c>
      <c r="E2" s="320"/>
    </row>
    <row r="3" spans="1:5" x14ac:dyDescent="0.25">
      <c r="A3" s="7" t="s">
        <v>121</v>
      </c>
      <c r="B3" s="6">
        <v>16</v>
      </c>
      <c r="C3" s="6">
        <v>12</v>
      </c>
      <c r="D3" s="6">
        <v>4</v>
      </c>
      <c r="E3" s="6" t="s">
        <v>132</v>
      </c>
    </row>
    <row r="4" spans="1:5" ht="30" x14ac:dyDescent="0.25">
      <c r="A4" s="7" t="s">
        <v>120</v>
      </c>
      <c r="B4" s="6">
        <v>24</v>
      </c>
      <c r="C4" s="6">
        <v>24</v>
      </c>
      <c r="D4" s="6">
        <v>0</v>
      </c>
      <c r="E4" s="6" t="s">
        <v>133</v>
      </c>
    </row>
    <row r="5" spans="1:5" ht="30" x14ac:dyDescent="0.25">
      <c r="A5" s="7" t="s">
        <v>134</v>
      </c>
      <c r="B5" s="6">
        <v>15</v>
      </c>
      <c r="C5" s="6">
        <v>12</v>
      </c>
      <c r="D5" s="6">
        <v>3</v>
      </c>
      <c r="E5" s="6" t="s">
        <v>135</v>
      </c>
    </row>
    <row r="6" spans="1:5" x14ac:dyDescent="0.25">
      <c r="A6" s="7" t="s">
        <v>34</v>
      </c>
      <c r="B6" s="6">
        <v>1</v>
      </c>
      <c r="C6" s="6">
        <v>1</v>
      </c>
      <c r="D6" s="6">
        <v>0</v>
      </c>
      <c r="E6" s="6" t="s">
        <v>136</v>
      </c>
    </row>
    <row r="7" spans="1:5" x14ac:dyDescent="0.25">
      <c r="A7" s="7" t="s">
        <v>35</v>
      </c>
      <c r="B7" s="6">
        <v>1</v>
      </c>
      <c r="C7" s="6">
        <v>1</v>
      </c>
      <c r="D7" s="6">
        <v>0</v>
      </c>
      <c r="E7" s="6" t="s">
        <v>137</v>
      </c>
    </row>
    <row r="8" spans="1:5" ht="15.75" thickBot="1" x14ac:dyDescent="0.3"/>
    <row r="9" spans="1:5" x14ac:dyDescent="0.25">
      <c r="A9" s="314" t="s">
        <v>126</v>
      </c>
      <c r="B9" s="316" t="s">
        <v>138</v>
      </c>
      <c r="C9" s="317"/>
      <c r="D9" s="318"/>
      <c r="E9" s="319" t="s">
        <v>128</v>
      </c>
    </row>
    <row r="10" spans="1:5" ht="26.25" thickBot="1" x14ac:dyDescent="0.3">
      <c r="A10" s="315"/>
      <c r="B10" s="4" t="s">
        <v>129</v>
      </c>
      <c r="C10" s="5" t="s">
        <v>130</v>
      </c>
      <c r="D10" s="5" t="s">
        <v>131</v>
      </c>
      <c r="E10" s="320"/>
    </row>
    <row r="11" spans="1:5" x14ac:dyDescent="0.25">
      <c r="A11" s="7" t="s">
        <v>121</v>
      </c>
      <c r="B11" s="6">
        <v>14</v>
      </c>
      <c r="C11" s="6">
        <v>1</v>
      </c>
      <c r="D11" s="6">
        <v>13</v>
      </c>
      <c r="E11" s="6" t="s">
        <v>132</v>
      </c>
    </row>
    <row r="12" spans="1:5" ht="30" x14ac:dyDescent="0.25">
      <c r="A12" s="7" t="s">
        <v>120</v>
      </c>
      <c r="B12" s="6">
        <v>31</v>
      </c>
      <c r="C12" s="6">
        <v>10</v>
      </c>
      <c r="D12" s="6">
        <v>21</v>
      </c>
      <c r="E12" s="6" t="s">
        <v>133</v>
      </c>
    </row>
    <row r="13" spans="1:5" ht="30" x14ac:dyDescent="0.25">
      <c r="A13" s="7" t="s">
        <v>134</v>
      </c>
      <c r="B13" s="6">
        <v>14</v>
      </c>
      <c r="C13" s="6">
        <v>0</v>
      </c>
      <c r="D13" s="6">
        <v>14</v>
      </c>
      <c r="E13" s="6" t="s">
        <v>135</v>
      </c>
    </row>
    <row r="14" spans="1:5" x14ac:dyDescent="0.25">
      <c r="A14" s="7" t="s">
        <v>34</v>
      </c>
      <c r="B14" s="6">
        <v>1</v>
      </c>
      <c r="C14" s="6">
        <v>0</v>
      </c>
      <c r="D14" s="6">
        <v>1</v>
      </c>
      <c r="E14" s="6" t="s">
        <v>136</v>
      </c>
    </row>
  </sheetData>
  <mergeCells count="6">
    <mergeCell ref="A1:A2"/>
    <mergeCell ref="B1:D1"/>
    <mergeCell ref="E1:E2"/>
    <mergeCell ref="A9:A10"/>
    <mergeCell ref="B9:D9"/>
    <mergeCell ref="E9:E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E9C6B-E2A3-432B-B2B4-FCBD1E2190A7}">
  <sheetPr filterMode="1"/>
  <dimension ref="A1:Z202"/>
  <sheetViews>
    <sheetView topLeftCell="A164" workbookViewId="0">
      <selection activeCell="G192" sqref="G192"/>
    </sheetView>
  </sheetViews>
  <sheetFormatPr baseColWidth="10" defaultColWidth="9.140625" defaultRowHeight="15" x14ac:dyDescent="0.25"/>
  <cols>
    <col min="1" max="1" width="10.5703125" customWidth="1"/>
    <col min="2" max="2" width="19.140625" customWidth="1"/>
    <col min="5" max="5" width="12" customWidth="1"/>
    <col min="7" max="7" width="13.42578125" customWidth="1"/>
    <col min="8" max="8" width="10.42578125" customWidth="1"/>
    <col min="11" max="11" width="32.5703125" customWidth="1"/>
    <col min="13" max="13" width="13.85546875" customWidth="1"/>
    <col min="16" max="16" width="14.42578125" customWidth="1"/>
    <col min="20" max="20" width="13.5703125" customWidth="1"/>
    <col min="22" max="22" width="13.5703125" customWidth="1"/>
    <col min="23" max="23" width="12.5703125" customWidth="1"/>
    <col min="24" max="24" width="12.42578125" customWidth="1"/>
  </cols>
  <sheetData>
    <row r="1" spans="1:26" x14ac:dyDescent="0.25">
      <c r="A1" t="s">
        <v>157</v>
      </c>
      <c r="B1" t="s">
        <v>157</v>
      </c>
      <c r="C1" t="s">
        <v>139</v>
      </c>
      <c r="D1" t="s">
        <v>140</v>
      </c>
      <c r="E1" t="s">
        <v>141</v>
      </c>
      <c r="F1" t="s">
        <v>142</v>
      </c>
      <c r="G1" t="s">
        <v>143</v>
      </c>
      <c r="H1" t="s">
        <v>144</v>
      </c>
      <c r="I1" t="s">
        <v>145</v>
      </c>
      <c r="J1" t="s">
        <v>146</v>
      </c>
      <c r="K1" t="s">
        <v>147</v>
      </c>
      <c r="L1" t="s">
        <v>148</v>
      </c>
      <c r="M1" t="s">
        <v>149</v>
      </c>
      <c r="N1" t="s">
        <v>150</v>
      </c>
      <c r="O1" t="s">
        <v>151</v>
      </c>
      <c r="P1" t="s">
        <v>152</v>
      </c>
      <c r="Q1" t="s">
        <v>153</v>
      </c>
      <c r="R1" t="s">
        <v>154</v>
      </c>
      <c r="S1" t="s">
        <v>155</v>
      </c>
      <c r="T1" t="s">
        <v>156</v>
      </c>
      <c r="U1" t="s">
        <v>971</v>
      </c>
      <c r="V1" t="s">
        <v>158</v>
      </c>
      <c r="W1" t="s">
        <v>159</v>
      </c>
      <c r="X1" t="s">
        <v>160</v>
      </c>
      <c r="Y1" t="s">
        <v>161</v>
      </c>
      <c r="Z1" t="s">
        <v>162</v>
      </c>
    </row>
    <row r="2" spans="1:26" hidden="1" x14ac:dyDescent="0.25">
      <c r="A2" t="s">
        <v>172</v>
      </c>
      <c r="B2" t="s">
        <v>172</v>
      </c>
      <c r="C2" t="s">
        <v>163</v>
      </c>
      <c r="D2">
        <v>2050</v>
      </c>
      <c r="E2">
        <v>2022</v>
      </c>
      <c r="F2" t="s">
        <v>164</v>
      </c>
      <c r="G2" s="8">
        <v>44573</v>
      </c>
      <c r="H2" s="8">
        <v>44901</v>
      </c>
      <c r="I2">
        <v>2022</v>
      </c>
      <c r="J2" t="s">
        <v>165</v>
      </c>
      <c r="K2" t="s">
        <v>166</v>
      </c>
      <c r="L2" t="s">
        <v>167</v>
      </c>
      <c r="M2" t="s">
        <v>168</v>
      </c>
      <c r="N2" t="s">
        <v>169</v>
      </c>
      <c r="O2" t="s">
        <v>170</v>
      </c>
      <c r="P2" t="b">
        <v>0</v>
      </c>
      <c r="Q2">
        <v>2022</v>
      </c>
      <c r="R2" t="s">
        <v>171</v>
      </c>
      <c r="S2" t="s">
        <v>23</v>
      </c>
      <c r="T2">
        <v>5790324</v>
      </c>
      <c r="V2" t="s">
        <v>173</v>
      </c>
      <c r="W2">
        <v>1925612854</v>
      </c>
      <c r="X2">
        <v>0</v>
      </c>
      <c r="Y2">
        <v>0</v>
      </c>
      <c r="Z2">
        <v>0</v>
      </c>
    </row>
    <row r="3" spans="1:26" hidden="1" x14ac:dyDescent="0.25">
      <c r="A3" t="s">
        <v>172</v>
      </c>
      <c r="B3" t="s">
        <v>172</v>
      </c>
      <c r="C3" t="s">
        <v>174</v>
      </c>
      <c r="D3">
        <v>2051</v>
      </c>
      <c r="E3">
        <v>2022</v>
      </c>
      <c r="F3" t="s">
        <v>164</v>
      </c>
      <c r="G3" s="8">
        <v>44573</v>
      </c>
      <c r="H3" s="8">
        <v>44901</v>
      </c>
      <c r="I3">
        <v>2022</v>
      </c>
      <c r="J3" t="s">
        <v>175</v>
      </c>
      <c r="K3" t="s">
        <v>176</v>
      </c>
      <c r="L3" t="s">
        <v>167</v>
      </c>
      <c r="M3" t="s">
        <v>168</v>
      </c>
      <c r="N3" t="s">
        <v>169</v>
      </c>
      <c r="O3" t="s">
        <v>170</v>
      </c>
      <c r="P3" t="b">
        <v>0</v>
      </c>
      <c r="Q3">
        <v>2022</v>
      </c>
      <c r="R3" t="s">
        <v>171</v>
      </c>
      <c r="S3" t="s">
        <v>23</v>
      </c>
      <c r="T3">
        <v>8287351</v>
      </c>
      <c r="V3" t="s">
        <v>173</v>
      </c>
      <c r="W3">
        <v>1925612854</v>
      </c>
      <c r="X3">
        <v>0</v>
      </c>
      <c r="Y3">
        <v>0</v>
      </c>
      <c r="Z3">
        <v>0</v>
      </c>
    </row>
    <row r="4" spans="1:26" hidden="1" x14ac:dyDescent="0.25">
      <c r="A4" t="s">
        <v>172</v>
      </c>
      <c r="B4" t="s">
        <v>172</v>
      </c>
      <c r="C4" t="s">
        <v>177</v>
      </c>
      <c r="D4">
        <v>2052</v>
      </c>
      <c r="E4">
        <v>2022</v>
      </c>
      <c r="F4" t="s">
        <v>164</v>
      </c>
      <c r="G4" s="8">
        <v>44573</v>
      </c>
      <c r="H4" s="8">
        <v>44901</v>
      </c>
      <c r="I4">
        <v>2022</v>
      </c>
      <c r="J4" t="s">
        <v>178</v>
      </c>
      <c r="K4" t="s">
        <v>179</v>
      </c>
      <c r="L4" t="s">
        <v>167</v>
      </c>
      <c r="M4" t="s">
        <v>168</v>
      </c>
      <c r="N4" t="s">
        <v>169</v>
      </c>
      <c r="O4" t="s">
        <v>170</v>
      </c>
      <c r="P4" t="b">
        <v>0</v>
      </c>
      <c r="Q4">
        <v>2022</v>
      </c>
      <c r="R4" t="s">
        <v>171</v>
      </c>
      <c r="S4" t="s">
        <v>23</v>
      </c>
      <c r="T4">
        <v>2998738</v>
      </c>
      <c r="V4" t="s">
        <v>173</v>
      </c>
      <c r="W4">
        <v>1925612854</v>
      </c>
      <c r="X4">
        <v>0</v>
      </c>
      <c r="Y4">
        <v>0</v>
      </c>
      <c r="Z4">
        <v>0</v>
      </c>
    </row>
    <row r="5" spans="1:26" hidden="1" x14ac:dyDescent="0.25">
      <c r="A5" t="s">
        <v>172</v>
      </c>
      <c r="B5" t="s">
        <v>172</v>
      </c>
      <c r="C5" t="s">
        <v>180</v>
      </c>
      <c r="D5">
        <v>2053</v>
      </c>
      <c r="E5">
        <v>2022</v>
      </c>
      <c r="F5" t="s">
        <v>164</v>
      </c>
      <c r="G5" s="8">
        <v>44573</v>
      </c>
      <c r="H5" s="8">
        <v>44901</v>
      </c>
      <c r="I5">
        <v>2022</v>
      </c>
      <c r="J5" t="s">
        <v>181</v>
      </c>
      <c r="K5" t="s">
        <v>182</v>
      </c>
      <c r="L5" t="s">
        <v>167</v>
      </c>
      <c r="M5" t="s">
        <v>168</v>
      </c>
      <c r="N5" t="s">
        <v>169</v>
      </c>
      <c r="O5" t="s">
        <v>170</v>
      </c>
      <c r="P5" t="b">
        <v>0</v>
      </c>
      <c r="Q5">
        <v>2022</v>
      </c>
      <c r="R5" t="s">
        <v>171</v>
      </c>
      <c r="S5" t="s">
        <v>23</v>
      </c>
      <c r="T5">
        <v>3258955</v>
      </c>
      <c r="V5" t="s">
        <v>173</v>
      </c>
      <c r="W5">
        <v>1925612854</v>
      </c>
      <c r="X5">
        <v>0</v>
      </c>
      <c r="Y5">
        <v>0</v>
      </c>
      <c r="Z5">
        <v>0</v>
      </c>
    </row>
    <row r="6" spans="1:26" hidden="1" x14ac:dyDescent="0.25">
      <c r="A6" t="s">
        <v>172</v>
      </c>
      <c r="B6" t="s">
        <v>172</v>
      </c>
      <c r="C6" t="s">
        <v>183</v>
      </c>
      <c r="D6">
        <v>2054</v>
      </c>
      <c r="E6">
        <v>2022</v>
      </c>
      <c r="F6" t="s">
        <v>164</v>
      </c>
      <c r="G6" s="8">
        <v>44573</v>
      </c>
      <c r="H6" s="8">
        <v>44901</v>
      </c>
      <c r="I6">
        <v>2022</v>
      </c>
      <c r="J6" t="s">
        <v>184</v>
      </c>
      <c r="K6" t="s">
        <v>185</v>
      </c>
      <c r="L6" t="s">
        <v>167</v>
      </c>
      <c r="M6" t="s">
        <v>168</v>
      </c>
      <c r="N6" t="s">
        <v>169</v>
      </c>
      <c r="O6" t="s">
        <v>170</v>
      </c>
      <c r="P6" t="b">
        <v>0</v>
      </c>
      <c r="Q6">
        <v>2022</v>
      </c>
      <c r="R6" t="s">
        <v>171</v>
      </c>
      <c r="S6" t="s">
        <v>23</v>
      </c>
      <c r="T6">
        <v>5790324</v>
      </c>
      <c r="V6" t="s">
        <v>173</v>
      </c>
      <c r="W6">
        <v>1925612854</v>
      </c>
      <c r="X6">
        <v>0</v>
      </c>
      <c r="Y6">
        <v>0</v>
      </c>
      <c r="Z6">
        <v>0</v>
      </c>
    </row>
    <row r="7" spans="1:26" hidden="1" x14ac:dyDescent="0.25">
      <c r="A7" t="s">
        <v>172</v>
      </c>
      <c r="B7" t="s">
        <v>172</v>
      </c>
      <c r="C7" t="s">
        <v>186</v>
      </c>
      <c r="D7">
        <v>2055</v>
      </c>
      <c r="E7">
        <v>2022</v>
      </c>
      <c r="F7" t="s">
        <v>164</v>
      </c>
      <c r="G7" s="8">
        <v>44573</v>
      </c>
      <c r="H7" s="8">
        <v>44901</v>
      </c>
      <c r="I7">
        <v>2022</v>
      </c>
      <c r="J7" t="s">
        <v>187</v>
      </c>
      <c r="K7" t="s">
        <v>188</v>
      </c>
      <c r="L7" t="s">
        <v>167</v>
      </c>
      <c r="M7" t="s">
        <v>168</v>
      </c>
      <c r="N7" t="s">
        <v>169</v>
      </c>
      <c r="O7" t="s">
        <v>170</v>
      </c>
      <c r="P7" t="b">
        <v>0</v>
      </c>
      <c r="Q7">
        <v>2022</v>
      </c>
      <c r="R7" t="s">
        <v>171</v>
      </c>
      <c r="S7" t="s">
        <v>23</v>
      </c>
      <c r="T7">
        <v>2998738</v>
      </c>
      <c r="V7" t="s">
        <v>173</v>
      </c>
      <c r="W7">
        <v>1925612854</v>
      </c>
      <c r="X7">
        <v>0</v>
      </c>
      <c r="Y7">
        <v>0</v>
      </c>
      <c r="Z7">
        <v>0</v>
      </c>
    </row>
    <row r="8" spans="1:26" hidden="1" x14ac:dyDescent="0.25">
      <c r="A8" t="s">
        <v>172</v>
      </c>
      <c r="B8" t="s">
        <v>172</v>
      </c>
      <c r="C8" t="s">
        <v>189</v>
      </c>
      <c r="D8">
        <v>2056</v>
      </c>
      <c r="E8">
        <v>2022</v>
      </c>
      <c r="F8" t="s">
        <v>164</v>
      </c>
      <c r="G8" s="8">
        <v>44573</v>
      </c>
      <c r="H8" s="8">
        <v>44901</v>
      </c>
      <c r="I8">
        <v>2022</v>
      </c>
      <c r="J8" t="s">
        <v>190</v>
      </c>
      <c r="K8" t="s">
        <v>191</v>
      </c>
      <c r="L8" t="s">
        <v>167</v>
      </c>
      <c r="M8" t="s">
        <v>168</v>
      </c>
      <c r="N8" t="s">
        <v>169</v>
      </c>
      <c r="O8" t="s">
        <v>170</v>
      </c>
      <c r="P8" t="b">
        <v>0</v>
      </c>
      <c r="Q8">
        <v>2022</v>
      </c>
      <c r="R8" t="s">
        <v>171</v>
      </c>
      <c r="S8" t="s">
        <v>23</v>
      </c>
      <c r="T8">
        <v>5790324</v>
      </c>
      <c r="V8" t="s">
        <v>173</v>
      </c>
      <c r="W8">
        <v>1925612854</v>
      </c>
      <c r="X8">
        <v>0</v>
      </c>
      <c r="Y8">
        <v>0</v>
      </c>
      <c r="Z8">
        <v>0</v>
      </c>
    </row>
    <row r="9" spans="1:26" hidden="1" x14ac:dyDescent="0.25">
      <c r="A9" t="s">
        <v>172</v>
      </c>
      <c r="B9" t="s">
        <v>172</v>
      </c>
      <c r="C9" t="s">
        <v>192</v>
      </c>
      <c r="D9">
        <v>2057</v>
      </c>
      <c r="E9">
        <v>2022</v>
      </c>
      <c r="F9" t="s">
        <v>164</v>
      </c>
      <c r="G9" s="8">
        <v>44573</v>
      </c>
      <c r="H9" s="8">
        <v>44901</v>
      </c>
      <c r="I9">
        <v>2022</v>
      </c>
      <c r="J9" t="s">
        <v>193</v>
      </c>
      <c r="K9" t="s">
        <v>194</v>
      </c>
      <c r="L9" t="s">
        <v>167</v>
      </c>
      <c r="M9" t="s">
        <v>168</v>
      </c>
      <c r="N9" t="s">
        <v>169</v>
      </c>
      <c r="O9" t="s">
        <v>170</v>
      </c>
      <c r="P9" t="b">
        <v>0</v>
      </c>
      <c r="Q9">
        <v>2022</v>
      </c>
      <c r="R9" t="s">
        <v>171</v>
      </c>
      <c r="S9" t="s">
        <v>23</v>
      </c>
      <c r="T9">
        <v>15901408</v>
      </c>
      <c r="V9" t="s">
        <v>173</v>
      </c>
      <c r="W9">
        <v>1925612854</v>
      </c>
      <c r="X9">
        <v>0</v>
      </c>
      <c r="Y9">
        <v>15889614</v>
      </c>
      <c r="Z9">
        <v>0</v>
      </c>
    </row>
    <row r="10" spans="1:26" hidden="1" x14ac:dyDescent="0.25">
      <c r="A10" t="s">
        <v>172</v>
      </c>
      <c r="B10" t="s">
        <v>172</v>
      </c>
      <c r="C10" t="s">
        <v>195</v>
      </c>
      <c r="D10">
        <v>2058</v>
      </c>
      <c r="E10">
        <v>2022</v>
      </c>
      <c r="F10" t="s">
        <v>164</v>
      </c>
      <c r="G10" s="8">
        <v>44573</v>
      </c>
      <c r="H10" s="8">
        <v>44901</v>
      </c>
      <c r="I10">
        <v>2022</v>
      </c>
      <c r="J10" t="s">
        <v>196</v>
      </c>
      <c r="K10" t="s">
        <v>197</v>
      </c>
      <c r="L10" t="s">
        <v>167</v>
      </c>
      <c r="M10" t="s">
        <v>168</v>
      </c>
      <c r="N10" t="s">
        <v>169</v>
      </c>
      <c r="O10" t="s">
        <v>170</v>
      </c>
      <c r="P10" t="b">
        <v>0</v>
      </c>
      <c r="Q10">
        <v>2022</v>
      </c>
      <c r="R10" t="s">
        <v>171</v>
      </c>
      <c r="S10" t="s">
        <v>23</v>
      </c>
      <c r="T10">
        <v>1952387</v>
      </c>
      <c r="V10" t="s">
        <v>173</v>
      </c>
      <c r="W10">
        <v>1925612854</v>
      </c>
      <c r="X10">
        <v>0</v>
      </c>
      <c r="Y10">
        <v>0</v>
      </c>
      <c r="Z10">
        <v>0</v>
      </c>
    </row>
    <row r="11" spans="1:26" hidden="1" x14ac:dyDescent="0.25">
      <c r="A11" t="s">
        <v>172</v>
      </c>
      <c r="B11" t="s">
        <v>172</v>
      </c>
      <c r="C11" t="s">
        <v>198</v>
      </c>
      <c r="D11">
        <v>2059</v>
      </c>
      <c r="E11">
        <v>2022</v>
      </c>
      <c r="F11" t="s">
        <v>164</v>
      </c>
      <c r="G11" s="8">
        <v>44573</v>
      </c>
      <c r="H11" s="8">
        <v>44901</v>
      </c>
      <c r="I11">
        <v>2022</v>
      </c>
      <c r="J11" t="s">
        <v>199</v>
      </c>
      <c r="K11" t="s">
        <v>200</v>
      </c>
      <c r="L11" t="s">
        <v>167</v>
      </c>
      <c r="M11" t="s">
        <v>168</v>
      </c>
      <c r="N11" t="s">
        <v>169</v>
      </c>
      <c r="O11" t="s">
        <v>170</v>
      </c>
      <c r="P11" t="b">
        <v>0</v>
      </c>
      <c r="Q11">
        <v>2022</v>
      </c>
      <c r="R11" t="s">
        <v>171</v>
      </c>
      <c r="S11" t="s">
        <v>23</v>
      </c>
      <c r="T11">
        <v>3255745</v>
      </c>
      <c r="V11" t="s">
        <v>173</v>
      </c>
      <c r="W11">
        <v>1925612854</v>
      </c>
      <c r="X11">
        <v>0</v>
      </c>
      <c r="Y11">
        <v>0</v>
      </c>
      <c r="Z11">
        <v>0</v>
      </c>
    </row>
    <row r="12" spans="1:26" hidden="1" x14ac:dyDescent="0.25">
      <c r="A12" t="s">
        <v>172</v>
      </c>
      <c r="B12" t="s">
        <v>172</v>
      </c>
      <c r="C12" t="s">
        <v>201</v>
      </c>
      <c r="D12">
        <v>2060</v>
      </c>
      <c r="E12">
        <v>2022</v>
      </c>
      <c r="F12" t="s">
        <v>164</v>
      </c>
      <c r="G12" s="8">
        <v>44573</v>
      </c>
      <c r="H12" s="8">
        <v>44901</v>
      </c>
      <c r="I12">
        <v>2022</v>
      </c>
      <c r="J12" t="s">
        <v>202</v>
      </c>
      <c r="K12" t="s">
        <v>203</v>
      </c>
      <c r="L12" t="s">
        <v>167</v>
      </c>
      <c r="M12" t="s">
        <v>168</v>
      </c>
      <c r="N12" t="s">
        <v>169</v>
      </c>
      <c r="O12" t="s">
        <v>170</v>
      </c>
      <c r="P12" t="b">
        <v>0</v>
      </c>
      <c r="Q12">
        <v>2022</v>
      </c>
      <c r="R12" t="s">
        <v>171</v>
      </c>
      <c r="S12" t="s">
        <v>23</v>
      </c>
      <c r="T12">
        <v>5790324</v>
      </c>
      <c r="V12" t="s">
        <v>173</v>
      </c>
      <c r="W12">
        <v>1925612854</v>
      </c>
      <c r="X12">
        <v>0</v>
      </c>
      <c r="Y12">
        <v>0</v>
      </c>
      <c r="Z12">
        <v>0</v>
      </c>
    </row>
    <row r="13" spans="1:26" hidden="1" x14ac:dyDescent="0.25">
      <c r="A13" t="s">
        <v>172</v>
      </c>
      <c r="B13" t="s">
        <v>172</v>
      </c>
      <c r="C13" t="s">
        <v>204</v>
      </c>
      <c r="D13">
        <v>2061</v>
      </c>
      <c r="E13">
        <v>2022</v>
      </c>
      <c r="F13" t="s">
        <v>164</v>
      </c>
      <c r="G13" s="8">
        <v>44573</v>
      </c>
      <c r="H13" s="8">
        <v>44901</v>
      </c>
      <c r="I13">
        <v>2022</v>
      </c>
      <c r="J13" t="s">
        <v>205</v>
      </c>
      <c r="K13" t="s">
        <v>206</v>
      </c>
      <c r="L13" t="s">
        <v>167</v>
      </c>
      <c r="M13" t="s">
        <v>207</v>
      </c>
      <c r="N13" t="s">
        <v>169</v>
      </c>
      <c r="O13" t="s">
        <v>170</v>
      </c>
      <c r="P13" t="b">
        <v>0</v>
      </c>
      <c r="Q13">
        <v>2022</v>
      </c>
      <c r="R13" t="s">
        <v>171</v>
      </c>
      <c r="S13" t="s">
        <v>23</v>
      </c>
      <c r="T13">
        <v>8539357</v>
      </c>
      <c r="V13" t="s">
        <v>173</v>
      </c>
      <c r="W13">
        <v>1925612854</v>
      </c>
      <c r="X13">
        <v>0</v>
      </c>
      <c r="Y13">
        <v>0</v>
      </c>
      <c r="Z13">
        <v>0</v>
      </c>
    </row>
    <row r="14" spans="1:26" hidden="1" x14ac:dyDescent="0.25">
      <c r="A14" t="s">
        <v>172</v>
      </c>
      <c r="B14" t="s">
        <v>172</v>
      </c>
      <c r="C14" t="s">
        <v>208</v>
      </c>
      <c r="D14">
        <v>2062</v>
      </c>
      <c r="E14">
        <v>2022</v>
      </c>
      <c r="F14" t="s">
        <v>164</v>
      </c>
      <c r="G14" s="8">
        <v>44573</v>
      </c>
      <c r="H14" s="8">
        <v>44901</v>
      </c>
      <c r="I14">
        <v>2022</v>
      </c>
      <c r="J14" t="s">
        <v>209</v>
      </c>
      <c r="K14" t="s">
        <v>210</v>
      </c>
      <c r="L14" t="s">
        <v>167</v>
      </c>
      <c r="M14" t="s">
        <v>168</v>
      </c>
      <c r="N14" t="s">
        <v>169</v>
      </c>
      <c r="O14" t="s">
        <v>170</v>
      </c>
      <c r="P14" t="b">
        <v>0</v>
      </c>
      <c r="Q14">
        <v>2022</v>
      </c>
      <c r="R14" t="s">
        <v>171</v>
      </c>
      <c r="S14" t="s">
        <v>23</v>
      </c>
      <c r="T14">
        <v>11750915</v>
      </c>
      <c r="V14" t="s">
        <v>173</v>
      </c>
      <c r="W14">
        <v>1925612854</v>
      </c>
      <c r="X14">
        <v>0</v>
      </c>
      <c r="Y14">
        <v>11660252</v>
      </c>
      <c r="Z14">
        <v>0</v>
      </c>
    </row>
    <row r="15" spans="1:26" hidden="1" x14ac:dyDescent="0.25">
      <c r="A15" t="s">
        <v>172</v>
      </c>
      <c r="B15" t="s">
        <v>172</v>
      </c>
      <c r="C15" t="s">
        <v>211</v>
      </c>
      <c r="D15">
        <v>2063</v>
      </c>
      <c r="E15">
        <v>2022</v>
      </c>
      <c r="F15" t="s">
        <v>164</v>
      </c>
      <c r="G15" s="8">
        <v>44573</v>
      </c>
      <c r="H15" s="8">
        <v>44901</v>
      </c>
      <c r="I15">
        <v>2022</v>
      </c>
      <c r="J15" t="s">
        <v>212</v>
      </c>
      <c r="K15" t="s">
        <v>213</v>
      </c>
      <c r="L15" t="s">
        <v>167</v>
      </c>
      <c r="M15" t="s">
        <v>168</v>
      </c>
      <c r="N15" t="s">
        <v>169</v>
      </c>
      <c r="O15" t="s">
        <v>170</v>
      </c>
      <c r="P15" t="b">
        <v>0</v>
      </c>
      <c r="Q15">
        <v>2022</v>
      </c>
      <c r="R15" t="s">
        <v>171</v>
      </c>
      <c r="S15" t="s">
        <v>23</v>
      </c>
      <c r="T15">
        <v>1799243</v>
      </c>
      <c r="V15" t="s">
        <v>173</v>
      </c>
      <c r="W15">
        <v>1925612854</v>
      </c>
      <c r="X15">
        <v>0</v>
      </c>
      <c r="Y15">
        <v>0</v>
      </c>
      <c r="Z15">
        <v>0</v>
      </c>
    </row>
    <row r="16" spans="1:26" hidden="1" x14ac:dyDescent="0.25">
      <c r="A16" t="s">
        <v>172</v>
      </c>
      <c r="B16" t="s">
        <v>172</v>
      </c>
      <c r="C16" t="s">
        <v>214</v>
      </c>
      <c r="D16">
        <v>2064</v>
      </c>
      <c r="E16">
        <v>2022</v>
      </c>
      <c r="F16" t="s">
        <v>164</v>
      </c>
      <c r="G16" s="8">
        <v>44573</v>
      </c>
      <c r="H16" s="8">
        <v>44901</v>
      </c>
      <c r="I16">
        <v>2022</v>
      </c>
      <c r="J16" t="s">
        <v>215</v>
      </c>
      <c r="K16" t="s">
        <v>216</v>
      </c>
      <c r="L16" t="s">
        <v>167</v>
      </c>
      <c r="M16" t="s">
        <v>168</v>
      </c>
      <c r="N16" t="s">
        <v>169</v>
      </c>
      <c r="O16" t="s">
        <v>170</v>
      </c>
      <c r="P16" t="b">
        <v>0</v>
      </c>
      <c r="Q16">
        <v>2022</v>
      </c>
      <c r="R16" t="s">
        <v>171</v>
      </c>
      <c r="S16" t="s">
        <v>23</v>
      </c>
      <c r="T16">
        <v>8539357</v>
      </c>
      <c r="V16" t="s">
        <v>173</v>
      </c>
      <c r="W16">
        <v>1925612854</v>
      </c>
      <c r="X16">
        <v>0</v>
      </c>
      <c r="Y16">
        <v>0</v>
      </c>
      <c r="Z16">
        <v>0</v>
      </c>
    </row>
    <row r="17" spans="1:26" hidden="1" x14ac:dyDescent="0.25">
      <c r="A17" t="s">
        <v>172</v>
      </c>
      <c r="B17" t="s">
        <v>172</v>
      </c>
      <c r="C17" t="s">
        <v>217</v>
      </c>
      <c r="D17">
        <v>2065</v>
      </c>
      <c r="E17">
        <v>2022</v>
      </c>
      <c r="F17" t="s">
        <v>164</v>
      </c>
      <c r="G17" s="8">
        <v>44573</v>
      </c>
      <c r="H17" s="8">
        <v>44901</v>
      </c>
      <c r="I17">
        <v>2022</v>
      </c>
      <c r="J17" t="s">
        <v>218</v>
      </c>
      <c r="K17" t="s">
        <v>219</v>
      </c>
      <c r="L17" t="s">
        <v>167</v>
      </c>
      <c r="M17" t="s">
        <v>168</v>
      </c>
      <c r="N17" t="s">
        <v>169</v>
      </c>
      <c r="O17" t="s">
        <v>170</v>
      </c>
      <c r="P17" t="b">
        <v>0</v>
      </c>
      <c r="Q17">
        <v>2022</v>
      </c>
      <c r="R17" t="s">
        <v>171</v>
      </c>
      <c r="S17" t="s">
        <v>23</v>
      </c>
      <c r="T17">
        <v>11750911</v>
      </c>
      <c r="V17" t="s">
        <v>173</v>
      </c>
      <c r="W17">
        <v>1925612854</v>
      </c>
      <c r="X17">
        <v>0</v>
      </c>
      <c r="Y17">
        <v>0</v>
      </c>
      <c r="Z17">
        <v>0</v>
      </c>
    </row>
    <row r="18" spans="1:26" hidden="1" x14ac:dyDescent="0.25">
      <c r="A18" t="s">
        <v>172</v>
      </c>
      <c r="B18" t="s">
        <v>172</v>
      </c>
      <c r="C18" t="s">
        <v>220</v>
      </c>
      <c r="D18">
        <v>2066</v>
      </c>
      <c r="E18">
        <v>2022</v>
      </c>
      <c r="F18" t="s">
        <v>164</v>
      </c>
      <c r="G18" s="8">
        <v>44573</v>
      </c>
      <c r="H18" s="8">
        <v>44901</v>
      </c>
      <c r="I18">
        <v>2022</v>
      </c>
      <c r="J18" t="s">
        <v>221</v>
      </c>
      <c r="K18" t="s">
        <v>222</v>
      </c>
      <c r="L18" t="s">
        <v>167</v>
      </c>
      <c r="M18" t="s">
        <v>168</v>
      </c>
      <c r="N18" t="s">
        <v>169</v>
      </c>
      <c r="O18" t="s">
        <v>170</v>
      </c>
      <c r="P18" t="b">
        <v>0</v>
      </c>
      <c r="Q18">
        <v>2022</v>
      </c>
      <c r="R18" t="s">
        <v>171</v>
      </c>
      <c r="S18" t="s">
        <v>23</v>
      </c>
      <c r="T18">
        <v>3291614</v>
      </c>
      <c r="V18" t="s">
        <v>173</v>
      </c>
      <c r="W18">
        <v>1925612854</v>
      </c>
      <c r="X18">
        <v>0</v>
      </c>
      <c r="Y18">
        <v>0</v>
      </c>
      <c r="Z18">
        <v>0</v>
      </c>
    </row>
    <row r="19" spans="1:26" hidden="1" x14ac:dyDescent="0.25">
      <c r="A19" t="s">
        <v>172</v>
      </c>
      <c r="B19" t="s">
        <v>172</v>
      </c>
      <c r="C19" t="s">
        <v>223</v>
      </c>
      <c r="D19">
        <v>2067</v>
      </c>
      <c r="E19">
        <v>2022</v>
      </c>
      <c r="F19" t="s">
        <v>164</v>
      </c>
      <c r="G19" s="8">
        <v>44573</v>
      </c>
      <c r="H19" s="8">
        <v>44901</v>
      </c>
      <c r="I19">
        <v>2022</v>
      </c>
      <c r="J19" t="s">
        <v>224</v>
      </c>
      <c r="K19" t="s">
        <v>225</v>
      </c>
      <c r="L19" t="s">
        <v>167</v>
      </c>
      <c r="M19" t="s">
        <v>168</v>
      </c>
      <c r="N19" t="s">
        <v>169</v>
      </c>
      <c r="O19" t="s">
        <v>170</v>
      </c>
      <c r="P19" t="b">
        <v>0</v>
      </c>
      <c r="Q19">
        <v>2022</v>
      </c>
      <c r="R19" t="s">
        <v>171</v>
      </c>
      <c r="S19" t="s">
        <v>23</v>
      </c>
      <c r="T19">
        <v>2998738</v>
      </c>
      <c r="V19" t="s">
        <v>173</v>
      </c>
      <c r="W19">
        <v>1925612854</v>
      </c>
      <c r="X19">
        <v>0</v>
      </c>
      <c r="Y19">
        <v>0</v>
      </c>
      <c r="Z19">
        <v>0</v>
      </c>
    </row>
    <row r="20" spans="1:26" hidden="1" x14ac:dyDescent="0.25">
      <c r="A20" t="s">
        <v>172</v>
      </c>
      <c r="B20" t="s">
        <v>172</v>
      </c>
      <c r="C20" t="s">
        <v>226</v>
      </c>
      <c r="D20">
        <v>2068</v>
      </c>
      <c r="E20">
        <v>2022</v>
      </c>
      <c r="F20" t="s">
        <v>164</v>
      </c>
      <c r="G20" s="8">
        <v>44573</v>
      </c>
      <c r="H20" s="8">
        <v>44901</v>
      </c>
      <c r="I20">
        <v>2022</v>
      </c>
      <c r="J20" t="s">
        <v>227</v>
      </c>
      <c r="K20" t="s">
        <v>228</v>
      </c>
      <c r="L20" t="s">
        <v>167</v>
      </c>
      <c r="M20" t="s">
        <v>168</v>
      </c>
      <c r="N20" t="s">
        <v>169</v>
      </c>
      <c r="O20" t="s">
        <v>170</v>
      </c>
      <c r="P20" t="b">
        <v>0</v>
      </c>
      <c r="Q20">
        <v>2022</v>
      </c>
      <c r="R20" t="s">
        <v>171</v>
      </c>
      <c r="S20" t="s">
        <v>23</v>
      </c>
      <c r="T20">
        <v>6050353</v>
      </c>
      <c r="V20" t="s">
        <v>173</v>
      </c>
      <c r="W20">
        <v>1925612854</v>
      </c>
      <c r="X20">
        <v>0</v>
      </c>
      <c r="Y20">
        <v>0</v>
      </c>
      <c r="Z20">
        <v>0</v>
      </c>
    </row>
    <row r="21" spans="1:26" hidden="1" x14ac:dyDescent="0.25">
      <c r="A21" t="s">
        <v>172</v>
      </c>
      <c r="B21" t="s">
        <v>172</v>
      </c>
      <c r="C21" t="s">
        <v>229</v>
      </c>
      <c r="D21">
        <v>2069</v>
      </c>
      <c r="E21">
        <v>2022</v>
      </c>
      <c r="F21" t="s">
        <v>164</v>
      </c>
      <c r="G21" s="8">
        <v>44573</v>
      </c>
      <c r="H21" s="8">
        <v>44901</v>
      </c>
      <c r="I21">
        <v>2022</v>
      </c>
      <c r="J21" t="s">
        <v>230</v>
      </c>
      <c r="K21" t="s">
        <v>231</v>
      </c>
      <c r="L21" t="s">
        <v>167</v>
      </c>
      <c r="M21" t="s">
        <v>168</v>
      </c>
      <c r="N21" t="s">
        <v>169</v>
      </c>
      <c r="O21" t="s">
        <v>170</v>
      </c>
      <c r="P21" t="b">
        <v>0</v>
      </c>
      <c r="Q21">
        <v>2022</v>
      </c>
      <c r="R21" t="s">
        <v>171</v>
      </c>
      <c r="S21" t="s">
        <v>23</v>
      </c>
      <c r="T21">
        <v>5790324</v>
      </c>
      <c r="V21" t="s">
        <v>173</v>
      </c>
      <c r="W21">
        <v>1925612854</v>
      </c>
      <c r="X21">
        <v>0</v>
      </c>
      <c r="Y21">
        <v>0</v>
      </c>
      <c r="Z21">
        <v>0</v>
      </c>
    </row>
    <row r="22" spans="1:26" hidden="1" x14ac:dyDescent="0.25">
      <c r="A22" t="s">
        <v>172</v>
      </c>
      <c r="B22" t="s">
        <v>172</v>
      </c>
      <c r="C22" t="s">
        <v>232</v>
      </c>
      <c r="D22">
        <v>2070</v>
      </c>
      <c r="E22">
        <v>2022</v>
      </c>
      <c r="F22" t="s">
        <v>164</v>
      </c>
      <c r="G22" s="8">
        <v>44573</v>
      </c>
      <c r="H22" s="8">
        <v>44901</v>
      </c>
      <c r="I22">
        <v>2022</v>
      </c>
      <c r="J22" t="s">
        <v>233</v>
      </c>
      <c r="K22" t="s">
        <v>234</v>
      </c>
      <c r="L22" t="s">
        <v>167</v>
      </c>
      <c r="M22" t="s">
        <v>168</v>
      </c>
      <c r="N22" t="s">
        <v>169</v>
      </c>
      <c r="O22" t="s">
        <v>170</v>
      </c>
      <c r="P22" t="b">
        <v>0</v>
      </c>
      <c r="Q22">
        <v>2022</v>
      </c>
      <c r="R22" t="s">
        <v>171</v>
      </c>
      <c r="S22" t="s">
        <v>23</v>
      </c>
      <c r="T22">
        <v>2281268</v>
      </c>
      <c r="V22" t="s">
        <v>173</v>
      </c>
      <c r="W22">
        <v>1925612854</v>
      </c>
      <c r="X22">
        <v>0</v>
      </c>
      <c r="Y22">
        <v>0</v>
      </c>
      <c r="Z22">
        <v>0</v>
      </c>
    </row>
    <row r="23" spans="1:26" hidden="1" x14ac:dyDescent="0.25">
      <c r="A23" t="s">
        <v>172</v>
      </c>
      <c r="B23" t="s">
        <v>172</v>
      </c>
      <c r="C23" t="s">
        <v>235</v>
      </c>
      <c r="D23">
        <v>2071</v>
      </c>
      <c r="E23">
        <v>2022</v>
      </c>
      <c r="F23" t="s">
        <v>164</v>
      </c>
      <c r="G23" s="8">
        <v>44573</v>
      </c>
      <c r="H23" s="8">
        <v>44901</v>
      </c>
      <c r="I23">
        <v>2022</v>
      </c>
      <c r="J23" t="s">
        <v>236</v>
      </c>
      <c r="K23" t="s">
        <v>237</v>
      </c>
      <c r="L23" t="s">
        <v>167</v>
      </c>
      <c r="M23" t="s">
        <v>168</v>
      </c>
      <c r="N23" t="s">
        <v>169</v>
      </c>
      <c r="O23" t="s">
        <v>170</v>
      </c>
      <c r="P23" t="b">
        <v>0</v>
      </c>
      <c r="Q23">
        <v>2022</v>
      </c>
      <c r="R23" t="s">
        <v>171</v>
      </c>
      <c r="S23" t="s">
        <v>23</v>
      </c>
      <c r="T23">
        <v>11750911</v>
      </c>
      <c r="V23" t="s">
        <v>173</v>
      </c>
      <c r="W23">
        <v>1925612854</v>
      </c>
      <c r="X23">
        <v>0</v>
      </c>
      <c r="Y23">
        <v>0</v>
      </c>
      <c r="Z23">
        <v>0</v>
      </c>
    </row>
    <row r="24" spans="1:26" hidden="1" x14ac:dyDescent="0.25">
      <c r="A24" t="s">
        <v>172</v>
      </c>
      <c r="B24" t="s">
        <v>172</v>
      </c>
      <c r="C24" t="s">
        <v>238</v>
      </c>
      <c r="D24">
        <v>2072</v>
      </c>
      <c r="E24">
        <v>2022</v>
      </c>
      <c r="F24" t="s">
        <v>164</v>
      </c>
      <c r="G24" s="8">
        <v>44573</v>
      </c>
      <c r="H24" s="8">
        <v>44901</v>
      </c>
      <c r="I24">
        <v>2022</v>
      </c>
      <c r="J24" t="s">
        <v>239</v>
      </c>
      <c r="K24" t="s">
        <v>240</v>
      </c>
      <c r="L24" t="s">
        <v>167</v>
      </c>
      <c r="M24" t="s">
        <v>168</v>
      </c>
      <c r="N24" t="s">
        <v>169</v>
      </c>
      <c r="O24" t="s">
        <v>170</v>
      </c>
      <c r="P24" t="b">
        <v>0</v>
      </c>
      <c r="Q24">
        <v>2022</v>
      </c>
      <c r="R24" t="s">
        <v>171</v>
      </c>
      <c r="S24" t="s">
        <v>23</v>
      </c>
      <c r="T24">
        <v>5790324</v>
      </c>
      <c r="V24" t="s">
        <v>173</v>
      </c>
      <c r="W24">
        <v>1925612854</v>
      </c>
      <c r="X24">
        <v>0</v>
      </c>
      <c r="Y24">
        <v>0</v>
      </c>
      <c r="Z24">
        <v>0</v>
      </c>
    </row>
    <row r="25" spans="1:26" hidden="1" x14ac:dyDescent="0.25">
      <c r="A25" t="s">
        <v>172</v>
      </c>
      <c r="B25" t="s">
        <v>172</v>
      </c>
      <c r="C25" t="s">
        <v>241</v>
      </c>
      <c r="D25">
        <v>2073</v>
      </c>
      <c r="E25">
        <v>2022</v>
      </c>
      <c r="F25" t="s">
        <v>242</v>
      </c>
      <c r="G25" s="8">
        <v>44573</v>
      </c>
      <c r="H25" s="8">
        <v>44901</v>
      </c>
      <c r="I25">
        <v>2022</v>
      </c>
      <c r="J25" t="s">
        <v>196</v>
      </c>
      <c r="K25" t="s">
        <v>197</v>
      </c>
      <c r="L25" t="s">
        <v>167</v>
      </c>
      <c r="M25" t="s">
        <v>243</v>
      </c>
      <c r="N25" t="s">
        <v>169</v>
      </c>
      <c r="O25" t="s">
        <v>244</v>
      </c>
      <c r="P25" t="b">
        <v>0</v>
      </c>
      <c r="Q25">
        <v>2022</v>
      </c>
      <c r="R25" t="s">
        <v>171</v>
      </c>
      <c r="S25" t="s">
        <v>23</v>
      </c>
      <c r="T25">
        <v>117172</v>
      </c>
      <c r="V25" t="s">
        <v>173</v>
      </c>
      <c r="W25">
        <v>1384104</v>
      </c>
      <c r="X25">
        <v>0</v>
      </c>
      <c r="Y25">
        <v>0</v>
      </c>
      <c r="Z25">
        <v>0</v>
      </c>
    </row>
    <row r="26" spans="1:26" hidden="1" x14ac:dyDescent="0.25">
      <c r="A26" t="s">
        <v>172</v>
      </c>
      <c r="B26" t="s">
        <v>172</v>
      </c>
      <c r="C26" t="s">
        <v>245</v>
      </c>
      <c r="D26">
        <v>2074</v>
      </c>
      <c r="E26">
        <v>2022</v>
      </c>
      <c r="F26" t="s">
        <v>246</v>
      </c>
      <c r="G26" s="8">
        <v>44823</v>
      </c>
      <c r="H26" s="8">
        <v>44901</v>
      </c>
      <c r="I26">
        <v>2022</v>
      </c>
      <c r="J26" t="s">
        <v>233</v>
      </c>
      <c r="K26" t="s">
        <v>234</v>
      </c>
      <c r="L26" t="s">
        <v>167</v>
      </c>
      <c r="M26" t="s">
        <v>247</v>
      </c>
      <c r="N26" t="s">
        <v>169</v>
      </c>
      <c r="O26" t="s">
        <v>248</v>
      </c>
      <c r="P26" t="b">
        <v>0</v>
      </c>
      <c r="Q26">
        <v>2022</v>
      </c>
      <c r="R26" t="s">
        <v>171</v>
      </c>
      <c r="S26" t="s">
        <v>23</v>
      </c>
      <c r="T26">
        <v>2557175</v>
      </c>
      <c r="V26" t="s">
        <v>173</v>
      </c>
      <c r="W26">
        <v>58132975</v>
      </c>
      <c r="X26">
        <v>0</v>
      </c>
      <c r="Y26">
        <v>0</v>
      </c>
      <c r="Z26">
        <v>0</v>
      </c>
    </row>
    <row r="27" spans="1:26" hidden="1" x14ac:dyDescent="0.25">
      <c r="A27" t="s">
        <v>172</v>
      </c>
      <c r="B27" t="s">
        <v>172</v>
      </c>
      <c r="C27" t="s">
        <v>249</v>
      </c>
      <c r="D27">
        <v>2076</v>
      </c>
      <c r="E27">
        <v>2022</v>
      </c>
      <c r="F27" t="s">
        <v>246</v>
      </c>
      <c r="G27" s="8">
        <v>44823</v>
      </c>
      <c r="H27" s="8">
        <v>44901</v>
      </c>
      <c r="I27">
        <v>2022</v>
      </c>
      <c r="J27" t="s">
        <v>175</v>
      </c>
      <c r="K27" t="s">
        <v>176</v>
      </c>
      <c r="L27" t="s">
        <v>167</v>
      </c>
      <c r="M27" t="s">
        <v>247</v>
      </c>
      <c r="N27" t="s">
        <v>169</v>
      </c>
      <c r="O27" t="s">
        <v>248</v>
      </c>
      <c r="P27" t="b">
        <v>0</v>
      </c>
      <c r="Q27">
        <v>2022</v>
      </c>
      <c r="R27" t="s">
        <v>171</v>
      </c>
      <c r="S27" t="s">
        <v>23</v>
      </c>
      <c r="T27">
        <v>6967244</v>
      </c>
      <c r="V27" t="s">
        <v>173</v>
      </c>
      <c r="W27">
        <v>58132975</v>
      </c>
      <c r="X27">
        <v>0</v>
      </c>
      <c r="Y27">
        <v>0</v>
      </c>
      <c r="Z27">
        <v>0</v>
      </c>
    </row>
    <row r="28" spans="1:26" hidden="1" x14ac:dyDescent="0.25">
      <c r="A28" t="s">
        <v>172</v>
      </c>
      <c r="B28" t="s">
        <v>172</v>
      </c>
      <c r="C28" t="s">
        <v>250</v>
      </c>
      <c r="D28">
        <v>2077</v>
      </c>
      <c r="E28">
        <v>2022</v>
      </c>
      <c r="F28" t="s">
        <v>251</v>
      </c>
      <c r="G28" s="8">
        <v>44573</v>
      </c>
      <c r="H28" s="8">
        <v>44901</v>
      </c>
      <c r="I28">
        <v>2022</v>
      </c>
      <c r="J28" t="s">
        <v>233</v>
      </c>
      <c r="K28" t="s">
        <v>234</v>
      </c>
      <c r="L28" t="s">
        <v>167</v>
      </c>
      <c r="M28" t="s">
        <v>252</v>
      </c>
      <c r="N28" t="s">
        <v>169</v>
      </c>
      <c r="O28" t="s">
        <v>253</v>
      </c>
      <c r="P28" t="b">
        <v>0</v>
      </c>
      <c r="Q28">
        <v>2022</v>
      </c>
      <c r="R28" t="s">
        <v>171</v>
      </c>
      <c r="S28" t="s">
        <v>23</v>
      </c>
      <c r="T28">
        <v>2324704</v>
      </c>
      <c r="V28" t="s">
        <v>173</v>
      </c>
      <c r="W28">
        <v>110061553</v>
      </c>
      <c r="X28">
        <v>0</v>
      </c>
      <c r="Y28">
        <v>0</v>
      </c>
      <c r="Z28">
        <v>0</v>
      </c>
    </row>
    <row r="29" spans="1:26" hidden="1" x14ac:dyDescent="0.25">
      <c r="A29" t="s">
        <v>172</v>
      </c>
      <c r="B29" t="s">
        <v>172</v>
      </c>
      <c r="C29" t="s">
        <v>254</v>
      </c>
      <c r="D29">
        <v>2079</v>
      </c>
      <c r="E29">
        <v>2022</v>
      </c>
      <c r="F29" t="s">
        <v>251</v>
      </c>
      <c r="G29" s="8">
        <v>44573</v>
      </c>
      <c r="H29" s="8">
        <v>44901</v>
      </c>
      <c r="I29">
        <v>2022</v>
      </c>
      <c r="J29" t="s">
        <v>175</v>
      </c>
      <c r="K29" t="s">
        <v>176</v>
      </c>
      <c r="L29" t="s">
        <v>167</v>
      </c>
      <c r="M29" t="s">
        <v>252</v>
      </c>
      <c r="N29" t="s">
        <v>169</v>
      </c>
      <c r="O29" t="s">
        <v>253</v>
      </c>
      <c r="P29" t="b">
        <v>0</v>
      </c>
      <c r="Q29">
        <v>2022</v>
      </c>
      <c r="R29" t="s">
        <v>171</v>
      </c>
      <c r="S29" t="s">
        <v>23</v>
      </c>
      <c r="T29">
        <v>6333858</v>
      </c>
      <c r="V29" t="s">
        <v>173</v>
      </c>
      <c r="W29">
        <v>110061553</v>
      </c>
      <c r="X29">
        <v>0</v>
      </c>
      <c r="Y29">
        <v>0</v>
      </c>
      <c r="Z29">
        <v>0</v>
      </c>
    </row>
    <row r="30" spans="1:26" hidden="1" x14ac:dyDescent="0.25">
      <c r="A30" t="s">
        <v>172</v>
      </c>
      <c r="B30" t="s">
        <v>172</v>
      </c>
      <c r="C30" t="s">
        <v>255</v>
      </c>
      <c r="D30">
        <v>2080</v>
      </c>
      <c r="E30">
        <v>2022</v>
      </c>
      <c r="F30" t="s">
        <v>256</v>
      </c>
      <c r="G30" s="8">
        <v>44573</v>
      </c>
      <c r="H30" s="8">
        <v>44901</v>
      </c>
      <c r="I30">
        <v>2022</v>
      </c>
      <c r="J30" t="s">
        <v>233</v>
      </c>
      <c r="K30" t="s">
        <v>234</v>
      </c>
      <c r="L30" t="s">
        <v>167</v>
      </c>
      <c r="M30" t="s">
        <v>257</v>
      </c>
      <c r="N30" t="s">
        <v>169</v>
      </c>
      <c r="O30" t="s">
        <v>258</v>
      </c>
      <c r="P30" t="b">
        <v>0</v>
      </c>
      <c r="Q30">
        <v>2022</v>
      </c>
      <c r="R30" t="s">
        <v>171</v>
      </c>
      <c r="S30" t="s">
        <v>23</v>
      </c>
      <c r="T30">
        <v>1140634</v>
      </c>
      <c r="V30" t="s">
        <v>173</v>
      </c>
      <c r="W30">
        <v>56163708</v>
      </c>
      <c r="X30">
        <v>0</v>
      </c>
      <c r="Y30">
        <v>0</v>
      </c>
      <c r="Z30">
        <v>0</v>
      </c>
    </row>
    <row r="31" spans="1:26" hidden="1" x14ac:dyDescent="0.25">
      <c r="A31" t="s">
        <v>172</v>
      </c>
      <c r="B31" t="s">
        <v>172</v>
      </c>
      <c r="C31" t="s">
        <v>259</v>
      </c>
      <c r="D31">
        <v>2081</v>
      </c>
      <c r="E31">
        <v>2022</v>
      </c>
      <c r="F31" t="s">
        <v>256</v>
      </c>
      <c r="G31" s="8">
        <v>44573</v>
      </c>
      <c r="H31" s="8">
        <v>44901</v>
      </c>
      <c r="I31">
        <v>2022</v>
      </c>
      <c r="J31" t="s">
        <v>175</v>
      </c>
      <c r="K31" t="s">
        <v>176</v>
      </c>
      <c r="L31" t="s">
        <v>167</v>
      </c>
      <c r="M31" t="s">
        <v>257</v>
      </c>
      <c r="N31" t="s">
        <v>169</v>
      </c>
      <c r="O31" t="s">
        <v>258</v>
      </c>
      <c r="P31" t="b">
        <v>0</v>
      </c>
      <c r="Q31">
        <v>2022</v>
      </c>
      <c r="R31" t="s">
        <v>171</v>
      </c>
      <c r="S31" t="s">
        <v>23</v>
      </c>
      <c r="T31">
        <v>3107757</v>
      </c>
      <c r="V31" t="s">
        <v>173</v>
      </c>
      <c r="W31">
        <v>56163708</v>
      </c>
      <c r="X31">
        <v>0</v>
      </c>
      <c r="Y31">
        <v>0</v>
      </c>
      <c r="Z31">
        <v>0</v>
      </c>
    </row>
    <row r="32" spans="1:26" hidden="1" x14ac:dyDescent="0.25">
      <c r="A32" t="s">
        <v>172</v>
      </c>
      <c r="B32" t="s">
        <v>172</v>
      </c>
      <c r="C32" t="s">
        <v>260</v>
      </c>
      <c r="D32">
        <v>2082</v>
      </c>
      <c r="E32">
        <v>2022</v>
      </c>
      <c r="F32" t="s">
        <v>256</v>
      </c>
      <c r="G32" s="8">
        <v>44573</v>
      </c>
      <c r="H32" s="8">
        <v>44901</v>
      </c>
      <c r="I32">
        <v>2022</v>
      </c>
      <c r="J32" t="s">
        <v>227</v>
      </c>
      <c r="K32" t="s">
        <v>228</v>
      </c>
      <c r="L32" t="s">
        <v>167</v>
      </c>
      <c r="M32" t="s">
        <v>257</v>
      </c>
      <c r="N32" t="s">
        <v>169</v>
      </c>
      <c r="O32" t="s">
        <v>258</v>
      </c>
      <c r="P32" t="b">
        <v>0</v>
      </c>
      <c r="Q32">
        <v>2022</v>
      </c>
      <c r="R32" t="s">
        <v>171</v>
      </c>
      <c r="S32" t="s">
        <v>23</v>
      </c>
      <c r="T32">
        <v>2541148</v>
      </c>
      <c r="V32" t="s">
        <v>173</v>
      </c>
      <c r="W32">
        <v>56163708</v>
      </c>
      <c r="X32">
        <v>0</v>
      </c>
      <c r="Y32">
        <v>0</v>
      </c>
      <c r="Z32">
        <v>0</v>
      </c>
    </row>
    <row r="33" spans="1:26" hidden="1" x14ac:dyDescent="0.25">
      <c r="A33" t="s">
        <v>172</v>
      </c>
      <c r="B33" t="s">
        <v>172</v>
      </c>
      <c r="C33" t="s">
        <v>261</v>
      </c>
      <c r="D33">
        <v>2083</v>
      </c>
      <c r="E33">
        <v>2022</v>
      </c>
      <c r="F33" t="s">
        <v>262</v>
      </c>
      <c r="G33" s="8">
        <v>44573</v>
      </c>
      <c r="H33" s="8">
        <v>44901</v>
      </c>
      <c r="I33">
        <v>2022</v>
      </c>
      <c r="J33" t="s">
        <v>196</v>
      </c>
      <c r="K33" t="s">
        <v>197</v>
      </c>
      <c r="L33" t="s">
        <v>167</v>
      </c>
      <c r="M33" t="s">
        <v>263</v>
      </c>
      <c r="N33" t="s">
        <v>169</v>
      </c>
      <c r="O33" t="s">
        <v>264</v>
      </c>
      <c r="P33" t="b">
        <v>0</v>
      </c>
      <c r="Q33">
        <v>2022</v>
      </c>
      <c r="R33" t="s">
        <v>171</v>
      </c>
      <c r="S33" t="s">
        <v>23</v>
      </c>
      <c r="T33">
        <v>32596</v>
      </c>
      <c r="V33" t="s">
        <v>173</v>
      </c>
      <c r="W33">
        <v>832835</v>
      </c>
      <c r="X33">
        <v>0</v>
      </c>
      <c r="Y33">
        <v>0</v>
      </c>
      <c r="Z33">
        <v>0</v>
      </c>
    </row>
    <row r="34" spans="1:26" hidden="1" x14ac:dyDescent="0.25">
      <c r="A34" t="s">
        <v>119</v>
      </c>
      <c r="B34" t="s">
        <v>119</v>
      </c>
      <c r="C34" t="s">
        <v>265</v>
      </c>
      <c r="D34">
        <v>2084</v>
      </c>
      <c r="E34">
        <v>2022</v>
      </c>
      <c r="F34" t="s">
        <v>266</v>
      </c>
      <c r="G34" s="8">
        <v>44902</v>
      </c>
      <c r="H34" s="8">
        <v>44902</v>
      </c>
      <c r="I34">
        <v>2022</v>
      </c>
      <c r="J34" t="s">
        <v>267</v>
      </c>
      <c r="K34" t="s">
        <v>268</v>
      </c>
      <c r="L34" t="s">
        <v>269</v>
      </c>
      <c r="M34" t="s">
        <v>270</v>
      </c>
      <c r="N34" t="s">
        <v>169</v>
      </c>
      <c r="O34" t="s">
        <v>123</v>
      </c>
      <c r="P34" t="b">
        <v>1</v>
      </c>
      <c r="Q34">
        <v>2022</v>
      </c>
      <c r="R34" t="s">
        <v>271</v>
      </c>
      <c r="S34" t="s">
        <v>18</v>
      </c>
      <c r="T34">
        <v>1760000</v>
      </c>
      <c r="V34" t="s">
        <v>272</v>
      </c>
      <c r="W34">
        <v>10126000</v>
      </c>
      <c r="X34">
        <v>0</v>
      </c>
      <c r="Y34">
        <v>1760000</v>
      </c>
      <c r="Z34">
        <v>0</v>
      </c>
    </row>
    <row r="35" spans="1:26" hidden="1" x14ac:dyDescent="0.25">
      <c r="A35" t="s">
        <v>118</v>
      </c>
      <c r="B35" t="s">
        <v>118</v>
      </c>
      <c r="C35" t="s">
        <v>273</v>
      </c>
      <c r="D35">
        <v>2085</v>
      </c>
      <c r="E35">
        <v>2022</v>
      </c>
      <c r="F35" t="s">
        <v>266</v>
      </c>
      <c r="G35" s="8">
        <v>44902</v>
      </c>
      <c r="H35" s="8">
        <v>44902</v>
      </c>
      <c r="I35">
        <v>2022</v>
      </c>
      <c r="J35" t="s">
        <v>274</v>
      </c>
      <c r="K35" t="s">
        <v>275</v>
      </c>
      <c r="L35" t="s">
        <v>269</v>
      </c>
      <c r="M35" t="s">
        <v>276</v>
      </c>
      <c r="N35" t="s">
        <v>169</v>
      </c>
      <c r="O35" t="s">
        <v>123</v>
      </c>
      <c r="P35" t="b">
        <v>1</v>
      </c>
      <c r="Q35">
        <v>2022</v>
      </c>
      <c r="R35" t="s">
        <v>271</v>
      </c>
      <c r="S35" t="s">
        <v>18</v>
      </c>
      <c r="T35">
        <v>1760000</v>
      </c>
      <c r="V35" t="s">
        <v>272</v>
      </c>
      <c r="W35">
        <v>10126000</v>
      </c>
      <c r="X35">
        <v>0</v>
      </c>
      <c r="Y35">
        <v>1760000</v>
      </c>
      <c r="Z35">
        <v>0</v>
      </c>
    </row>
    <row r="36" spans="1:26" hidden="1" x14ac:dyDescent="0.25">
      <c r="A36" t="s">
        <v>117</v>
      </c>
      <c r="B36" t="s">
        <v>117</v>
      </c>
      <c r="C36" t="s">
        <v>277</v>
      </c>
      <c r="D36">
        <v>2086</v>
      </c>
      <c r="E36">
        <v>2022</v>
      </c>
      <c r="F36" t="s">
        <v>266</v>
      </c>
      <c r="G36" s="8">
        <v>44902</v>
      </c>
      <c r="H36" s="8">
        <v>44902</v>
      </c>
      <c r="I36">
        <v>2022</v>
      </c>
      <c r="J36" t="s">
        <v>278</v>
      </c>
      <c r="K36" t="s">
        <v>279</v>
      </c>
      <c r="L36" t="s">
        <v>269</v>
      </c>
      <c r="M36" t="s">
        <v>280</v>
      </c>
      <c r="N36" t="s">
        <v>169</v>
      </c>
      <c r="O36" t="s">
        <v>123</v>
      </c>
      <c r="P36" t="b">
        <v>1</v>
      </c>
      <c r="Q36">
        <v>2022</v>
      </c>
      <c r="R36" t="s">
        <v>271</v>
      </c>
      <c r="S36" t="s">
        <v>18</v>
      </c>
      <c r="T36">
        <v>1760000</v>
      </c>
      <c r="V36" t="s">
        <v>272</v>
      </c>
      <c r="W36">
        <v>10126000</v>
      </c>
      <c r="X36">
        <v>0</v>
      </c>
      <c r="Y36">
        <v>1760000</v>
      </c>
      <c r="Z36">
        <v>0</v>
      </c>
    </row>
    <row r="37" spans="1:26" hidden="1" x14ac:dyDescent="0.25">
      <c r="A37" t="s">
        <v>115</v>
      </c>
      <c r="B37" t="s">
        <v>115</v>
      </c>
      <c r="C37" t="s">
        <v>281</v>
      </c>
      <c r="D37">
        <v>2087</v>
      </c>
      <c r="E37">
        <v>2022</v>
      </c>
      <c r="F37" t="s">
        <v>266</v>
      </c>
      <c r="G37" s="8">
        <v>44902</v>
      </c>
      <c r="H37" s="8">
        <v>44902</v>
      </c>
      <c r="I37">
        <v>2022</v>
      </c>
      <c r="J37" t="s">
        <v>282</v>
      </c>
      <c r="K37" t="s">
        <v>116</v>
      </c>
      <c r="L37" t="s">
        <v>269</v>
      </c>
      <c r="M37" t="s">
        <v>283</v>
      </c>
      <c r="N37" t="s">
        <v>169</v>
      </c>
      <c r="O37" t="s">
        <v>123</v>
      </c>
      <c r="P37" t="b">
        <v>1</v>
      </c>
      <c r="Q37">
        <v>2022</v>
      </c>
      <c r="R37" t="s">
        <v>271</v>
      </c>
      <c r="S37" t="s">
        <v>18</v>
      </c>
      <c r="T37">
        <v>1760000</v>
      </c>
      <c r="V37" t="s">
        <v>272</v>
      </c>
      <c r="W37">
        <v>10126000</v>
      </c>
      <c r="X37">
        <v>0</v>
      </c>
      <c r="Y37">
        <v>1760000</v>
      </c>
      <c r="Z37">
        <v>0</v>
      </c>
    </row>
    <row r="38" spans="1:26" hidden="1" x14ac:dyDescent="0.25">
      <c r="A38" t="s">
        <v>113</v>
      </c>
      <c r="B38" t="s">
        <v>113</v>
      </c>
      <c r="C38" t="s">
        <v>284</v>
      </c>
      <c r="D38">
        <v>2088</v>
      </c>
      <c r="E38">
        <v>2022</v>
      </c>
      <c r="F38" t="s">
        <v>266</v>
      </c>
      <c r="G38" s="8">
        <v>44902</v>
      </c>
      <c r="H38" s="8">
        <v>44902</v>
      </c>
      <c r="I38">
        <v>2022</v>
      </c>
      <c r="J38" t="s">
        <v>285</v>
      </c>
      <c r="K38" t="s">
        <v>114</v>
      </c>
      <c r="L38" t="s">
        <v>269</v>
      </c>
      <c r="M38" t="s">
        <v>286</v>
      </c>
      <c r="N38" t="s">
        <v>169</v>
      </c>
      <c r="O38" t="s">
        <v>123</v>
      </c>
      <c r="P38" t="b">
        <v>1</v>
      </c>
      <c r="Q38">
        <v>2022</v>
      </c>
      <c r="R38" t="s">
        <v>271</v>
      </c>
      <c r="S38" t="s">
        <v>18</v>
      </c>
      <c r="T38">
        <v>1760000</v>
      </c>
      <c r="V38" t="s">
        <v>272</v>
      </c>
      <c r="W38">
        <v>10126000</v>
      </c>
      <c r="X38">
        <v>0</v>
      </c>
      <c r="Y38">
        <v>1760000</v>
      </c>
      <c r="Z38">
        <v>0</v>
      </c>
    </row>
    <row r="39" spans="1:26" x14ac:dyDescent="0.25">
      <c r="A39" t="s">
        <v>292</v>
      </c>
      <c r="B39" t="s">
        <v>33</v>
      </c>
      <c r="C39" t="s">
        <v>287</v>
      </c>
      <c r="D39">
        <v>2089</v>
      </c>
      <c r="E39">
        <v>2022</v>
      </c>
      <c r="F39" t="s">
        <v>288</v>
      </c>
      <c r="G39" s="8">
        <v>44882</v>
      </c>
      <c r="H39" s="8">
        <v>44904</v>
      </c>
      <c r="I39">
        <v>2022</v>
      </c>
      <c r="J39" t="s">
        <v>289</v>
      </c>
      <c r="K39" t="s">
        <v>290</v>
      </c>
      <c r="L39" t="s">
        <v>269</v>
      </c>
      <c r="M39" t="s">
        <v>291</v>
      </c>
      <c r="N39" t="s">
        <v>169</v>
      </c>
      <c r="O39" t="s">
        <v>122</v>
      </c>
      <c r="P39" t="b">
        <v>1</v>
      </c>
      <c r="Q39">
        <v>2022</v>
      </c>
      <c r="R39" t="s">
        <v>271</v>
      </c>
      <c r="S39" t="s">
        <v>18</v>
      </c>
      <c r="T39">
        <v>2380000</v>
      </c>
      <c r="V39" t="s">
        <v>293</v>
      </c>
      <c r="W39">
        <v>6760800</v>
      </c>
      <c r="X39">
        <v>0</v>
      </c>
      <c r="Y39">
        <v>2380000</v>
      </c>
      <c r="Z39">
        <v>0</v>
      </c>
    </row>
    <row r="40" spans="1:26" x14ac:dyDescent="0.25">
      <c r="A40" t="s">
        <v>299</v>
      </c>
      <c r="B40" t="s">
        <v>45</v>
      </c>
      <c r="C40" t="s">
        <v>294</v>
      </c>
      <c r="D40">
        <v>2090</v>
      </c>
      <c r="E40">
        <v>2022</v>
      </c>
      <c r="F40" t="s">
        <v>295</v>
      </c>
      <c r="G40" s="8">
        <v>44890</v>
      </c>
      <c r="H40" s="8">
        <v>44904</v>
      </c>
      <c r="I40">
        <v>2022</v>
      </c>
      <c r="J40" t="s">
        <v>296</v>
      </c>
      <c r="K40" t="s">
        <v>297</v>
      </c>
      <c r="L40" t="s">
        <v>269</v>
      </c>
      <c r="M40" t="s">
        <v>298</v>
      </c>
      <c r="N40" t="s">
        <v>169</v>
      </c>
      <c r="O40" t="s">
        <v>40</v>
      </c>
      <c r="P40" t="b">
        <v>1</v>
      </c>
      <c r="Q40">
        <v>2022</v>
      </c>
      <c r="R40" t="s">
        <v>271</v>
      </c>
      <c r="S40" t="s">
        <v>18</v>
      </c>
      <c r="T40">
        <v>1733333</v>
      </c>
      <c r="V40" t="s">
        <v>293</v>
      </c>
      <c r="W40">
        <v>10892000</v>
      </c>
      <c r="X40">
        <v>0</v>
      </c>
      <c r="Y40">
        <v>1733333</v>
      </c>
      <c r="Z40">
        <v>0</v>
      </c>
    </row>
    <row r="41" spans="1:26" x14ac:dyDescent="0.25">
      <c r="A41" t="s">
        <v>304</v>
      </c>
      <c r="B41" t="s">
        <v>46</v>
      </c>
      <c r="C41" t="s">
        <v>300</v>
      </c>
      <c r="D41">
        <v>2091</v>
      </c>
      <c r="E41">
        <v>2022</v>
      </c>
      <c r="F41" t="s">
        <v>288</v>
      </c>
      <c r="G41" s="8">
        <v>44882</v>
      </c>
      <c r="H41" s="8">
        <v>44904</v>
      </c>
      <c r="I41">
        <v>2022</v>
      </c>
      <c r="J41" t="s">
        <v>301</v>
      </c>
      <c r="K41" t="s">
        <v>302</v>
      </c>
      <c r="L41" t="s">
        <v>269</v>
      </c>
      <c r="M41" t="s">
        <v>303</v>
      </c>
      <c r="N41" t="s">
        <v>169</v>
      </c>
      <c r="O41" t="s">
        <v>122</v>
      </c>
      <c r="P41" t="b">
        <v>1</v>
      </c>
      <c r="Q41">
        <v>2022</v>
      </c>
      <c r="R41" t="s">
        <v>271</v>
      </c>
      <c r="S41" t="s">
        <v>18</v>
      </c>
      <c r="T41">
        <v>1603200</v>
      </c>
      <c r="V41" t="s">
        <v>293</v>
      </c>
      <c r="W41">
        <v>6760800</v>
      </c>
      <c r="X41">
        <v>0</v>
      </c>
      <c r="Y41">
        <v>1603200</v>
      </c>
      <c r="Z41">
        <v>0</v>
      </c>
    </row>
    <row r="42" spans="1:26" x14ac:dyDescent="0.25">
      <c r="A42" t="s">
        <v>309</v>
      </c>
      <c r="B42" t="s">
        <v>47</v>
      </c>
      <c r="C42" t="s">
        <v>305</v>
      </c>
      <c r="D42">
        <v>2092</v>
      </c>
      <c r="E42">
        <v>2022</v>
      </c>
      <c r="F42" t="s">
        <v>288</v>
      </c>
      <c r="G42" s="8">
        <v>44882</v>
      </c>
      <c r="H42" s="8">
        <v>44904</v>
      </c>
      <c r="I42">
        <v>2022</v>
      </c>
      <c r="J42" t="s">
        <v>306</v>
      </c>
      <c r="K42" t="s">
        <v>307</v>
      </c>
      <c r="L42" t="s">
        <v>269</v>
      </c>
      <c r="M42" t="s">
        <v>308</v>
      </c>
      <c r="N42" t="s">
        <v>169</v>
      </c>
      <c r="O42" t="s">
        <v>122</v>
      </c>
      <c r="P42" t="b">
        <v>1</v>
      </c>
      <c r="Q42">
        <v>2022</v>
      </c>
      <c r="R42" t="s">
        <v>271</v>
      </c>
      <c r="S42" t="s">
        <v>18</v>
      </c>
      <c r="T42">
        <v>1101600</v>
      </c>
      <c r="V42" t="s">
        <v>293</v>
      </c>
      <c r="W42">
        <v>6760800</v>
      </c>
      <c r="X42">
        <v>0</v>
      </c>
      <c r="Y42">
        <v>1101600</v>
      </c>
      <c r="Z42">
        <v>0</v>
      </c>
    </row>
    <row r="43" spans="1:26" x14ac:dyDescent="0.25">
      <c r="A43" t="s">
        <v>315</v>
      </c>
      <c r="B43" t="s">
        <v>50</v>
      </c>
      <c r="C43" t="s">
        <v>310</v>
      </c>
      <c r="D43">
        <v>2093</v>
      </c>
      <c r="E43">
        <v>2022</v>
      </c>
      <c r="F43" t="s">
        <v>311</v>
      </c>
      <c r="G43" s="8">
        <v>44882</v>
      </c>
      <c r="H43" s="8">
        <v>44904</v>
      </c>
      <c r="I43">
        <v>2022</v>
      </c>
      <c r="J43" t="s">
        <v>312</v>
      </c>
      <c r="K43" t="s">
        <v>313</v>
      </c>
      <c r="L43" t="s">
        <v>269</v>
      </c>
      <c r="M43" t="s">
        <v>314</v>
      </c>
      <c r="N43" t="s">
        <v>169</v>
      </c>
      <c r="O43" t="s">
        <v>41</v>
      </c>
      <c r="P43" t="b">
        <v>1</v>
      </c>
      <c r="Q43">
        <v>2022</v>
      </c>
      <c r="R43" t="s">
        <v>271</v>
      </c>
      <c r="S43" t="s">
        <v>18</v>
      </c>
      <c r="T43">
        <v>1282560</v>
      </c>
      <c r="V43" t="s">
        <v>293</v>
      </c>
      <c r="W43">
        <v>18873493</v>
      </c>
      <c r="X43">
        <v>0</v>
      </c>
      <c r="Y43">
        <v>1282560</v>
      </c>
      <c r="Z43">
        <v>0</v>
      </c>
    </row>
    <row r="44" spans="1:26" x14ac:dyDescent="0.25">
      <c r="A44" t="s">
        <v>315</v>
      </c>
      <c r="B44" t="s">
        <v>50</v>
      </c>
      <c r="C44" t="s">
        <v>310</v>
      </c>
      <c r="D44">
        <v>2093</v>
      </c>
      <c r="E44">
        <v>2022</v>
      </c>
      <c r="F44" t="s">
        <v>311</v>
      </c>
      <c r="G44" s="8">
        <v>44882</v>
      </c>
      <c r="H44" s="8">
        <v>44904</v>
      </c>
      <c r="I44">
        <v>2022</v>
      </c>
      <c r="J44" t="s">
        <v>312</v>
      </c>
      <c r="K44" t="s">
        <v>313</v>
      </c>
      <c r="L44" t="s">
        <v>269</v>
      </c>
      <c r="M44" t="s">
        <v>314</v>
      </c>
      <c r="N44" t="s">
        <v>169</v>
      </c>
      <c r="O44" t="s">
        <v>316</v>
      </c>
      <c r="P44" t="b">
        <v>1</v>
      </c>
      <c r="Q44">
        <v>2022</v>
      </c>
      <c r="R44" t="s">
        <v>317</v>
      </c>
      <c r="S44" t="s">
        <v>318</v>
      </c>
      <c r="T44">
        <v>0</v>
      </c>
      <c r="V44" t="s">
        <v>293</v>
      </c>
      <c r="W44">
        <v>2068150</v>
      </c>
      <c r="X44">
        <v>0</v>
      </c>
      <c r="Y44">
        <v>0</v>
      </c>
      <c r="Z44">
        <v>0</v>
      </c>
    </row>
    <row r="45" spans="1:26" x14ac:dyDescent="0.25">
      <c r="A45" t="s">
        <v>323</v>
      </c>
      <c r="B45" t="s">
        <v>51</v>
      </c>
      <c r="C45" t="s">
        <v>319</v>
      </c>
      <c r="D45">
        <v>2094</v>
      </c>
      <c r="E45">
        <v>2022</v>
      </c>
      <c r="F45" t="s">
        <v>311</v>
      </c>
      <c r="G45" s="8">
        <v>44882</v>
      </c>
      <c r="H45" s="8">
        <v>44904</v>
      </c>
      <c r="I45">
        <v>2022</v>
      </c>
      <c r="J45" t="s">
        <v>320</v>
      </c>
      <c r="K45" t="s">
        <v>321</v>
      </c>
      <c r="L45" t="s">
        <v>269</v>
      </c>
      <c r="M45" t="s">
        <v>322</v>
      </c>
      <c r="N45" t="s">
        <v>169</v>
      </c>
      <c r="O45" t="s">
        <v>41</v>
      </c>
      <c r="P45" t="b">
        <v>1</v>
      </c>
      <c r="Q45">
        <v>2022</v>
      </c>
      <c r="R45" t="s">
        <v>271</v>
      </c>
      <c r="S45" t="s">
        <v>18</v>
      </c>
      <c r="T45">
        <v>901800</v>
      </c>
      <c r="V45" t="s">
        <v>293</v>
      </c>
      <c r="W45">
        <v>18873493</v>
      </c>
      <c r="X45">
        <v>0</v>
      </c>
      <c r="Y45">
        <v>901800</v>
      </c>
      <c r="Z45">
        <v>0</v>
      </c>
    </row>
    <row r="46" spans="1:26" x14ac:dyDescent="0.25">
      <c r="A46" t="s">
        <v>323</v>
      </c>
      <c r="B46" t="s">
        <v>51</v>
      </c>
      <c r="C46" t="s">
        <v>319</v>
      </c>
      <c r="D46">
        <v>2094</v>
      </c>
      <c r="E46">
        <v>2022</v>
      </c>
      <c r="F46" t="s">
        <v>311</v>
      </c>
      <c r="G46" s="8">
        <v>44882</v>
      </c>
      <c r="H46" s="8">
        <v>44904</v>
      </c>
      <c r="I46">
        <v>2022</v>
      </c>
      <c r="J46" t="s">
        <v>320</v>
      </c>
      <c r="K46" t="s">
        <v>321</v>
      </c>
      <c r="L46" t="s">
        <v>269</v>
      </c>
      <c r="M46" t="s">
        <v>322</v>
      </c>
      <c r="N46" t="s">
        <v>169</v>
      </c>
      <c r="O46" t="s">
        <v>316</v>
      </c>
      <c r="P46" t="b">
        <v>1</v>
      </c>
      <c r="Q46">
        <v>2022</v>
      </c>
      <c r="R46" t="s">
        <v>317</v>
      </c>
      <c r="S46" t="s">
        <v>318</v>
      </c>
      <c r="T46">
        <v>0</v>
      </c>
      <c r="V46" t="s">
        <v>293</v>
      </c>
      <c r="W46">
        <v>2068150</v>
      </c>
      <c r="X46">
        <v>0</v>
      </c>
      <c r="Y46">
        <v>0</v>
      </c>
      <c r="Z46">
        <v>0</v>
      </c>
    </row>
    <row r="47" spans="1:26" x14ac:dyDescent="0.25">
      <c r="A47" t="s">
        <v>328</v>
      </c>
      <c r="B47" t="s">
        <v>52</v>
      </c>
      <c r="C47" t="s">
        <v>324</v>
      </c>
      <c r="D47">
        <v>2095</v>
      </c>
      <c r="E47">
        <v>2022</v>
      </c>
      <c r="F47" t="s">
        <v>311</v>
      </c>
      <c r="G47" s="8">
        <v>44882</v>
      </c>
      <c r="H47" s="8">
        <v>44904</v>
      </c>
      <c r="I47">
        <v>2022</v>
      </c>
      <c r="J47" t="s">
        <v>325</v>
      </c>
      <c r="K47" t="s">
        <v>326</v>
      </c>
      <c r="L47" t="s">
        <v>269</v>
      </c>
      <c r="M47" t="s">
        <v>327</v>
      </c>
      <c r="N47" t="s">
        <v>169</v>
      </c>
      <c r="O47" t="s">
        <v>41</v>
      </c>
      <c r="P47" t="b">
        <v>1</v>
      </c>
      <c r="Q47">
        <v>2022</v>
      </c>
      <c r="R47" t="s">
        <v>271</v>
      </c>
      <c r="S47" t="s">
        <v>18</v>
      </c>
      <c r="T47">
        <v>901800</v>
      </c>
      <c r="V47" t="s">
        <v>293</v>
      </c>
      <c r="W47">
        <v>18873493</v>
      </c>
      <c r="X47">
        <v>0</v>
      </c>
      <c r="Y47">
        <v>901800</v>
      </c>
      <c r="Z47">
        <v>0</v>
      </c>
    </row>
    <row r="48" spans="1:26" x14ac:dyDescent="0.25">
      <c r="A48" t="s">
        <v>328</v>
      </c>
      <c r="B48" t="s">
        <v>52</v>
      </c>
      <c r="C48" t="s">
        <v>324</v>
      </c>
      <c r="D48">
        <v>2095</v>
      </c>
      <c r="E48">
        <v>2022</v>
      </c>
      <c r="F48" t="s">
        <v>311</v>
      </c>
      <c r="G48" s="8">
        <v>44882</v>
      </c>
      <c r="H48" s="8">
        <v>44904</v>
      </c>
      <c r="I48">
        <v>2022</v>
      </c>
      <c r="J48" t="s">
        <v>325</v>
      </c>
      <c r="K48" t="s">
        <v>326</v>
      </c>
      <c r="L48" t="s">
        <v>269</v>
      </c>
      <c r="M48" t="s">
        <v>327</v>
      </c>
      <c r="N48" t="s">
        <v>169</v>
      </c>
      <c r="O48" t="s">
        <v>316</v>
      </c>
      <c r="P48" t="b">
        <v>1</v>
      </c>
      <c r="Q48">
        <v>2022</v>
      </c>
      <c r="R48" t="s">
        <v>317</v>
      </c>
      <c r="S48" t="s">
        <v>318</v>
      </c>
      <c r="T48">
        <v>0</v>
      </c>
      <c r="V48" t="s">
        <v>293</v>
      </c>
      <c r="W48">
        <v>2068150</v>
      </c>
      <c r="X48">
        <v>0</v>
      </c>
      <c r="Y48">
        <v>0</v>
      </c>
      <c r="Z48">
        <v>0</v>
      </c>
    </row>
    <row r="49" spans="1:26" x14ac:dyDescent="0.25">
      <c r="A49" t="s">
        <v>333</v>
      </c>
      <c r="B49" t="s">
        <v>53</v>
      </c>
      <c r="C49" t="s">
        <v>329</v>
      </c>
      <c r="D49">
        <v>2096</v>
      </c>
      <c r="E49">
        <v>2022</v>
      </c>
      <c r="F49" t="s">
        <v>311</v>
      </c>
      <c r="G49" s="8">
        <v>44882</v>
      </c>
      <c r="H49" s="8">
        <v>44904</v>
      </c>
      <c r="I49">
        <v>2022</v>
      </c>
      <c r="J49" t="s">
        <v>330</v>
      </c>
      <c r="K49" t="s">
        <v>331</v>
      </c>
      <c r="L49" t="s">
        <v>269</v>
      </c>
      <c r="M49" t="s">
        <v>332</v>
      </c>
      <c r="N49" t="s">
        <v>169</v>
      </c>
      <c r="O49" t="s">
        <v>41</v>
      </c>
      <c r="P49" t="b">
        <v>1</v>
      </c>
      <c r="Q49">
        <v>2022</v>
      </c>
      <c r="R49" t="s">
        <v>271</v>
      </c>
      <c r="S49" t="s">
        <v>18</v>
      </c>
      <c r="T49">
        <v>901800</v>
      </c>
      <c r="V49" t="s">
        <v>293</v>
      </c>
      <c r="W49">
        <v>18873493</v>
      </c>
      <c r="X49">
        <v>0</v>
      </c>
      <c r="Y49">
        <v>901800</v>
      </c>
      <c r="Z49">
        <v>0</v>
      </c>
    </row>
    <row r="50" spans="1:26" x14ac:dyDescent="0.25">
      <c r="A50" t="s">
        <v>333</v>
      </c>
      <c r="B50" t="s">
        <v>53</v>
      </c>
      <c r="C50" t="s">
        <v>329</v>
      </c>
      <c r="D50">
        <v>2096</v>
      </c>
      <c r="E50">
        <v>2022</v>
      </c>
      <c r="F50" t="s">
        <v>311</v>
      </c>
      <c r="G50" s="8">
        <v>44882</v>
      </c>
      <c r="H50" s="8">
        <v>44904</v>
      </c>
      <c r="I50">
        <v>2022</v>
      </c>
      <c r="J50" t="s">
        <v>330</v>
      </c>
      <c r="K50" t="s">
        <v>331</v>
      </c>
      <c r="L50" t="s">
        <v>269</v>
      </c>
      <c r="M50" t="s">
        <v>332</v>
      </c>
      <c r="N50" t="s">
        <v>169</v>
      </c>
      <c r="O50" t="s">
        <v>316</v>
      </c>
      <c r="P50" t="b">
        <v>1</v>
      </c>
      <c r="Q50">
        <v>2022</v>
      </c>
      <c r="R50" t="s">
        <v>317</v>
      </c>
      <c r="S50" t="s">
        <v>318</v>
      </c>
      <c r="T50">
        <v>0</v>
      </c>
      <c r="V50" t="s">
        <v>293</v>
      </c>
      <c r="W50">
        <v>2068150</v>
      </c>
      <c r="X50">
        <v>0</v>
      </c>
      <c r="Y50">
        <v>0</v>
      </c>
      <c r="Z50">
        <v>0</v>
      </c>
    </row>
    <row r="51" spans="1:26" x14ac:dyDescent="0.25">
      <c r="A51" t="s">
        <v>338</v>
      </c>
      <c r="B51" t="s">
        <v>54</v>
      </c>
      <c r="C51" t="s">
        <v>334</v>
      </c>
      <c r="D51">
        <v>2097</v>
      </c>
      <c r="E51">
        <v>2022</v>
      </c>
      <c r="F51" t="s">
        <v>311</v>
      </c>
      <c r="G51" s="8">
        <v>44882</v>
      </c>
      <c r="H51" s="8">
        <v>44904</v>
      </c>
      <c r="I51">
        <v>2022</v>
      </c>
      <c r="J51" t="s">
        <v>335</v>
      </c>
      <c r="K51" t="s">
        <v>336</v>
      </c>
      <c r="L51" t="s">
        <v>269</v>
      </c>
      <c r="M51" t="s">
        <v>337</v>
      </c>
      <c r="N51" t="s">
        <v>169</v>
      </c>
      <c r="O51" t="s">
        <v>41</v>
      </c>
      <c r="P51" t="b">
        <v>1</v>
      </c>
      <c r="Q51">
        <v>2022</v>
      </c>
      <c r="R51" t="s">
        <v>271</v>
      </c>
      <c r="S51" t="s">
        <v>18</v>
      </c>
      <c r="T51">
        <v>901800</v>
      </c>
      <c r="V51" t="s">
        <v>293</v>
      </c>
      <c r="W51">
        <v>18873493</v>
      </c>
      <c r="X51">
        <v>0</v>
      </c>
      <c r="Y51">
        <v>901800</v>
      </c>
      <c r="Z51">
        <v>0</v>
      </c>
    </row>
    <row r="52" spans="1:26" x14ac:dyDescent="0.25">
      <c r="A52" t="s">
        <v>338</v>
      </c>
      <c r="B52" t="s">
        <v>54</v>
      </c>
      <c r="C52" t="s">
        <v>334</v>
      </c>
      <c r="D52">
        <v>2097</v>
      </c>
      <c r="E52">
        <v>2022</v>
      </c>
      <c r="F52" t="s">
        <v>311</v>
      </c>
      <c r="G52" s="8">
        <v>44882</v>
      </c>
      <c r="H52" s="8">
        <v>44904</v>
      </c>
      <c r="I52">
        <v>2022</v>
      </c>
      <c r="J52" t="s">
        <v>335</v>
      </c>
      <c r="K52" t="s">
        <v>336</v>
      </c>
      <c r="L52" t="s">
        <v>269</v>
      </c>
      <c r="M52" t="s">
        <v>337</v>
      </c>
      <c r="N52" t="s">
        <v>169</v>
      </c>
      <c r="O52" t="s">
        <v>316</v>
      </c>
      <c r="P52" t="b">
        <v>1</v>
      </c>
      <c r="Q52">
        <v>2022</v>
      </c>
      <c r="R52" t="s">
        <v>317</v>
      </c>
      <c r="S52" t="s">
        <v>318</v>
      </c>
      <c r="T52">
        <v>0</v>
      </c>
      <c r="V52" t="s">
        <v>293</v>
      </c>
      <c r="W52">
        <v>2068150</v>
      </c>
      <c r="X52">
        <v>0</v>
      </c>
      <c r="Y52">
        <v>0</v>
      </c>
      <c r="Z52">
        <v>0</v>
      </c>
    </row>
    <row r="53" spans="1:26" x14ac:dyDescent="0.25">
      <c r="A53" t="s">
        <v>343</v>
      </c>
      <c r="B53" t="s">
        <v>55</v>
      </c>
      <c r="C53" t="s">
        <v>339</v>
      </c>
      <c r="D53">
        <v>2098</v>
      </c>
      <c r="E53">
        <v>2022</v>
      </c>
      <c r="F53" t="s">
        <v>311</v>
      </c>
      <c r="G53" s="8">
        <v>44882</v>
      </c>
      <c r="H53" s="8">
        <v>44904</v>
      </c>
      <c r="I53">
        <v>2022</v>
      </c>
      <c r="J53" t="s">
        <v>340</v>
      </c>
      <c r="K53" t="s">
        <v>341</v>
      </c>
      <c r="L53" t="s">
        <v>269</v>
      </c>
      <c r="M53" t="s">
        <v>342</v>
      </c>
      <c r="N53" t="s">
        <v>169</v>
      </c>
      <c r="O53" t="s">
        <v>41</v>
      </c>
      <c r="P53" t="b">
        <v>1</v>
      </c>
      <c r="Q53">
        <v>2022</v>
      </c>
      <c r="R53" t="s">
        <v>271</v>
      </c>
      <c r="S53" t="s">
        <v>18</v>
      </c>
      <c r="T53">
        <v>901800</v>
      </c>
      <c r="V53" t="s">
        <v>293</v>
      </c>
      <c r="W53">
        <v>18873493</v>
      </c>
      <c r="X53">
        <v>0</v>
      </c>
      <c r="Y53">
        <v>901800</v>
      </c>
      <c r="Z53">
        <v>0</v>
      </c>
    </row>
    <row r="54" spans="1:26" x14ac:dyDescent="0.25">
      <c r="A54" t="s">
        <v>343</v>
      </c>
      <c r="B54" t="s">
        <v>55</v>
      </c>
      <c r="C54" t="s">
        <v>339</v>
      </c>
      <c r="D54">
        <v>2098</v>
      </c>
      <c r="E54">
        <v>2022</v>
      </c>
      <c r="F54" t="s">
        <v>311</v>
      </c>
      <c r="G54" s="8">
        <v>44882</v>
      </c>
      <c r="H54" s="8">
        <v>44904</v>
      </c>
      <c r="I54">
        <v>2022</v>
      </c>
      <c r="J54" t="s">
        <v>340</v>
      </c>
      <c r="K54" t="s">
        <v>341</v>
      </c>
      <c r="L54" t="s">
        <v>269</v>
      </c>
      <c r="M54" t="s">
        <v>342</v>
      </c>
      <c r="N54" t="s">
        <v>169</v>
      </c>
      <c r="O54" t="s">
        <v>316</v>
      </c>
      <c r="P54" t="b">
        <v>1</v>
      </c>
      <c r="Q54">
        <v>2022</v>
      </c>
      <c r="R54" t="s">
        <v>317</v>
      </c>
      <c r="S54" t="s">
        <v>318</v>
      </c>
      <c r="T54">
        <v>0</v>
      </c>
      <c r="V54" t="s">
        <v>293</v>
      </c>
      <c r="W54">
        <v>2068150</v>
      </c>
      <c r="X54">
        <v>0</v>
      </c>
      <c r="Y54">
        <v>0</v>
      </c>
      <c r="Z54">
        <v>0</v>
      </c>
    </row>
    <row r="55" spans="1:26" x14ac:dyDescent="0.25">
      <c r="A55" t="s">
        <v>348</v>
      </c>
      <c r="B55" t="s">
        <v>56</v>
      </c>
      <c r="C55" t="s">
        <v>344</v>
      </c>
      <c r="D55">
        <v>2099</v>
      </c>
      <c r="E55">
        <v>2022</v>
      </c>
      <c r="F55" t="s">
        <v>311</v>
      </c>
      <c r="G55" s="8">
        <v>44882</v>
      </c>
      <c r="H55" s="8">
        <v>44904</v>
      </c>
      <c r="I55">
        <v>2022</v>
      </c>
      <c r="J55" t="s">
        <v>345</v>
      </c>
      <c r="K55" t="s">
        <v>346</v>
      </c>
      <c r="L55" t="s">
        <v>269</v>
      </c>
      <c r="M55" t="s">
        <v>347</v>
      </c>
      <c r="N55" t="s">
        <v>169</v>
      </c>
      <c r="O55" t="s">
        <v>41</v>
      </c>
      <c r="P55" t="b">
        <v>1</v>
      </c>
      <c r="Q55">
        <v>2022</v>
      </c>
      <c r="R55" t="s">
        <v>271</v>
      </c>
      <c r="S55" t="s">
        <v>18</v>
      </c>
      <c r="T55">
        <v>901800</v>
      </c>
      <c r="V55" t="s">
        <v>293</v>
      </c>
      <c r="W55">
        <v>18873493</v>
      </c>
      <c r="X55">
        <v>0</v>
      </c>
      <c r="Y55">
        <v>901800</v>
      </c>
      <c r="Z55">
        <v>0</v>
      </c>
    </row>
    <row r="56" spans="1:26" x14ac:dyDescent="0.25">
      <c r="A56" t="s">
        <v>348</v>
      </c>
      <c r="B56" t="s">
        <v>56</v>
      </c>
      <c r="C56" t="s">
        <v>344</v>
      </c>
      <c r="D56">
        <v>2099</v>
      </c>
      <c r="E56">
        <v>2022</v>
      </c>
      <c r="F56" t="s">
        <v>311</v>
      </c>
      <c r="G56" s="8">
        <v>44882</v>
      </c>
      <c r="H56" s="8">
        <v>44904</v>
      </c>
      <c r="I56">
        <v>2022</v>
      </c>
      <c r="J56" t="s">
        <v>345</v>
      </c>
      <c r="K56" t="s">
        <v>346</v>
      </c>
      <c r="L56" t="s">
        <v>269</v>
      </c>
      <c r="M56" t="s">
        <v>347</v>
      </c>
      <c r="N56" t="s">
        <v>169</v>
      </c>
      <c r="O56" t="s">
        <v>316</v>
      </c>
      <c r="P56" t="b">
        <v>1</v>
      </c>
      <c r="Q56">
        <v>2022</v>
      </c>
      <c r="R56" t="s">
        <v>317</v>
      </c>
      <c r="S56" t="s">
        <v>318</v>
      </c>
      <c r="T56">
        <v>0</v>
      </c>
      <c r="V56" t="s">
        <v>293</v>
      </c>
      <c r="W56">
        <v>2068150</v>
      </c>
      <c r="X56">
        <v>0</v>
      </c>
      <c r="Y56">
        <v>0</v>
      </c>
      <c r="Z56">
        <v>0</v>
      </c>
    </row>
    <row r="57" spans="1:26" x14ac:dyDescent="0.25">
      <c r="A57" t="s">
        <v>353</v>
      </c>
      <c r="B57" t="s">
        <v>66</v>
      </c>
      <c r="C57" t="s">
        <v>349</v>
      </c>
      <c r="D57">
        <v>2100</v>
      </c>
      <c r="E57">
        <v>2022</v>
      </c>
      <c r="F57" t="s">
        <v>311</v>
      </c>
      <c r="G57" s="8">
        <v>44882</v>
      </c>
      <c r="H57" s="8">
        <v>44904</v>
      </c>
      <c r="I57">
        <v>2022</v>
      </c>
      <c r="J57" t="s">
        <v>350</v>
      </c>
      <c r="K57" t="s">
        <v>351</v>
      </c>
      <c r="L57" t="s">
        <v>269</v>
      </c>
      <c r="M57" t="s">
        <v>352</v>
      </c>
      <c r="N57" t="s">
        <v>169</v>
      </c>
      <c r="O57" t="s">
        <v>41</v>
      </c>
      <c r="P57" t="b">
        <v>1</v>
      </c>
      <c r="Q57">
        <v>2022</v>
      </c>
      <c r="R57" t="s">
        <v>271</v>
      </c>
      <c r="S57" t="s">
        <v>18</v>
      </c>
      <c r="T57">
        <v>826650</v>
      </c>
      <c r="V57" t="s">
        <v>293</v>
      </c>
      <c r="W57">
        <v>18873493</v>
      </c>
      <c r="X57">
        <v>0</v>
      </c>
      <c r="Y57">
        <v>826650</v>
      </c>
      <c r="Z57">
        <v>0</v>
      </c>
    </row>
    <row r="58" spans="1:26" x14ac:dyDescent="0.25">
      <c r="A58" t="s">
        <v>353</v>
      </c>
      <c r="B58" t="s">
        <v>66</v>
      </c>
      <c r="C58" t="s">
        <v>349</v>
      </c>
      <c r="D58">
        <v>2100</v>
      </c>
      <c r="E58">
        <v>2022</v>
      </c>
      <c r="F58" t="s">
        <v>311</v>
      </c>
      <c r="G58" s="8">
        <v>44882</v>
      </c>
      <c r="H58" s="8">
        <v>44904</v>
      </c>
      <c r="I58">
        <v>2022</v>
      </c>
      <c r="J58" t="s">
        <v>350</v>
      </c>
      <c r="K58" t="s">
        <v>351</v>
      </c>
      <c r="L58" t="s">
        <v>269</v>
      </c>
      <c r="M58" t="s">
        <v>352</v>
      </c>
      <c r="N58" t="s">
        <v>169</v>
      </c>
      <c r="O58" t="s">
        <v>316</v>
      </c>
      <c r="P58" t="b">
        <v>1</v>
      </c>
      <c r="Q58">
        <v>2022</v>
      </c>
      <c r="R58" t="s">
        <v>317</v>
      </c>
      <c r="S58" t="s">
        <v>318</v>
      </c>
      <c r="T58">
        <v>0</v>
      </c>
      <c r="V58" t="s">
        <v>293</v>
      </c>
      <c r="W58">
        <v>2068150</v>
      </c>
      <c r="X58">
        <v>0</v>
      </c>
      <c r="Y58">
        <v>0</v>
      </c>
      <c r="Z58">
        <v>0</v>
      </c>
    </row>
    <row r="59" spans="1:26" x14ac:dyDescent="0.25">
      <c r="A59" t="s">
        <v>358</v>
      </c>
      <c r="B59" t="s">
        <v>67</v>
      </c>
      <c r="C59" t="s">
        <v>354</v>
      </c>
      <c r="D59">
        <v>2101</v>
      </c>
      <c r="E59">
        <v>2022</v>
      </c>
      <c r="F59" t="s">
        <v>311</v>
      </c>
      <c r="G59" s="8">
        <v>44882</v>
      </c>
      <c r="H59" s="8">
        <v>44904</v>
      </c>
      <c r="I59">
        <v>2022</v>
      </c>
      <c r="J59" t="s">
        <v>355</v>
      </c>
      <c r="K59" t="s">
        <v>356</v>
      </c>
      <c r="L59" t="s">
        <v>269</v>
      </c>
      <c r="M59" t="s">
        <v>357</v>
      </c>
      <c r="N59" t="s">
        <v>169</v>
      </c>
      <c r="O59" t="s">
        <v>41</v>
      </c>
      <c r="P59" t="b">
        <v>1</v>
      </c>
      <c r="Q59">
        <v>2022</v>
      </c>
      <c r="R59" t="s">
        <v>271</v>
      </c>
      <c r="S59" t="s">
        <v>18</v>
      </c>
      <c r="T59">
        <v>826650</v>
      </c>
      <c r="V59" t="s">
        <v>293</v>
      </c>
      <c r="W59">
        <v>18873493</v>
      </c>
      <c r="X59">
        <v>0</v>
      </c>
      <c r="Y59">
        <v>221784</v>
      </c>
      <c r="Z59">
        <v>0</v>
      </c>
    </row>
    <row r="60" spans="1:26" x14ac:dyDescent="0.25">
      <c r="A60" t="s">
        <v>358</v>
      </c>
      <c r="B60" t="s">
        <v>67</v>
      </c>
      <c r="C60" t="s">
        <v>354</v>
      </c>
      <c r="D60">
        <v>2101</v>
      </c>
      <c r="E60">
        <v>2022</v>
      </c>
      <c r="F60" t="s">
        <v>311</v>
      </c>
      <c r="G60" s="8">
        <v>44882</v>
      </c>
      <c r="H60" s="8">
        <v>44904</v>
      </c>
      <c r="I60">
        <v>2022</v>
      </c>
      <c r="J60" t="s">
        <v>355</v>
      </c>
      <c r="K60" t="s">
        <v>356</v>
      </c>
      <c r="L60" t="s">
        <v>269</v>
      </c>
      <c r="M60" t="s">
        <v>357</v>
      </c>
      <c r="N60" t="s">
        <v>169</v>
      </c>
      <c r="O60" t="s">
        <v>316</v>
      </c>
      <c r="P60" t="b">
        <v>1</v>
      </c>
      <c r="Q60">
        <v>2022</v>
      </c>
      <c r="R60" t="s">
        <v>317</v>
      </c>
      <c r="S60" t="s">
        <v>318</v>
      </c>
      <c r="T60">
        <v>0</v>
      </c>
      <c r="V60" t="s">
        <v>293</v>
      </c>
      <c r="W60">
        <v>2068150</v>
      </c>
      <c r="X60">
        <v>0</v>
      </c>
      <c r="Y60">
        <v>0</v>
      </c>
      <c r="Z60">
        <v>0</v>
      </c>
    </row>
    <row r="61" spans="1:26" x14ac:dyDescent="0.25">
      <c r="A61" t="s">
        <v>363</v>
      </c>
      <c r="B61" t="s">
        <v>68</v>
      </c>
      <c r="C61" t="s">
        <v>359</v>
      </c>
      <c r="D61">
        <v>2102</v>
      </c>
      <c r="E61">
        <v>2022</v>
      </c>
      <c r="F61" t="s">
        <v>311</v>
      </c>
      <c r="G61" s="8">
        <v>44882</v>
      </c>
      <c r="H61" s="8">
        <v>44904</v>
      </c>
      <c r="I61">
        <v>2022</v>
      </c>
      <c r="J61" t="s">
        <v>360</v>
      </c>
      <c r="K61" t="s">
        <v>361</v>
      </c>
      <c r="L61" t="s">
        <v>269</v>
      </c>
      <c r="M61" t="s">
        <v>362</v>
      </c>
      <c r="N61" t="s">
        <v>169</v>
      </c>
      <c r="O61" t="s">
        <v>41</v>
      </c>
      <c r="P61" t="b">
        <v>1</v>
      </c>
      <c r="Q61">
        <v>2022</v>
      </c>
      <c r="R61" t="s">
        <v>271</v>
      </c>
      <c r="S61" t="s">
        <v>18</v>
      </c>
      <c r="T61">
        <v>826650</v>
      </c>
      <c r="V61" t="s">
        <v>293</v>
      </c>
      <c r="W61">
        <v>18873493</v>
      </c>
      <c r="X61">
        <v>0</v>
      </c>
      <c r="Y61">
        <v>826650</v>
      </c>
      <c r="Z61">
        <v>0</v>
      </c>
    </row>
    <row r="62" spans="1:26" x14ac:dyDescent="0.25">
      <c r="A62" t="s">
        <v>363</v>
      </c>
      <c r="B62" t="s">
        <v>68</v>
      </c>
      <c r="C62" t="s">
        <v>359</v>
      </c>
      <c r="D62">
        <v>2102</v>
      </c>
      <c r="E62">
        <v>2022</v>
      </c>
      <c r="F62" t="s">
        <v>311</v>
      </c>
      <c r="G62" s="8">
        <v>44882</v>
      </c>
      <c r="H62" s="8">
        <v>44904</v>
      </c>
      <c r="I62">
        <v>2022</v>
      </c>
      <c r="J62" t="s">
        <v>360</v>
      </c>
      <c r="K62" t="s">
        <v>361</v>
      </c>
      <c r="L62" t="s">
        <v>269</v>
      </c>
      <c r="M62" t="s">
        <v>362</v>
      </c>
      <c r="N62" t="s">
        <v>169</v>
      </c>
      <c r="O62" t="s">
        <v>316</v>
      </c>
      <c r="P62" t="b">
        <v>1</v>
      </c>
      <c r="Q62">
        <v>2022</v>
      </c>
      <c r="R62" t="s">
        <v>317</v>
      </c>
      <c r="S62" t="s">
        <v>318</v>
      </c>
      <c r="T62">
        <v>0</v>
      </c>
      <c r="V62" t="s">
        <v>293</v>
      </c>
      <c r="W62">
        <v>2068150</v>
      </c>
      <c r="X62">
        <v>0</v>
      </c>
      <c r="Y62">
        <v>0</v>
      </c>
      <c r="Z62">
        <v>0</v>
      </c>
    </row>
    <row r="63" spans="1:26" x14ac:dyDescent="0.25">
      <c r="A63" t="s">
        <v>368</v>
      </c>
      <c r="B63" t="s">
        <v>69</v>
      </c>
      <c r="C63" t="s">
        <v>364</v>
      </c>
      <c r="D63">
        <v>2103</v>
      </c>
      <c r="E63">
        <v>2022</v>
      </c>
      <c r="F63" t="s">
        <v>311</v>
      </c>
      <c r="G63" s="8">
        <v>44882</v>
      </c>
      <c r="H63" s="8">
        <v>44904</v>
      </c>
      <c r="I63">
        <v>2022</v>
      </c>
      <c r="J63" t="s">
        <v>365</v>
      </c>
      <c r="K63" t="s">
        <v>366</v>
      </c>
      <c r="L63" t="s">
        <v>269</v>
      </c>
      <c r="M63" t="s">
        <v>367</v>
      </c>
      <c r="N63" t="s">
        <v>169</v>
      </c>
      <c r="O63" t="s">
        <v>41</v>
      </c>
      <c r="P63" t="b">
        <v>1</v>
      </c>
      <c r="Q63">
        <v>2022</v>
      </c>
      <c r="R63" t="s">
        <v>271</v>
      </c>
      <c r="S63" t="s">
        <v>18</v>
      </c>
      <c r="T63">
        <v>826650</v>
      </c>
      <c r="V63" t="s">
        <v>293</v>
      </c>
      <c r="W63">
        <v>18873493</v>
      </c>
      <c r="X63">
        <v>0</v>
      </c>
      <c r="Y63">
        <v>826650</v>
      </c>
      <c r="Z63">
        <v>0</v>
      </c>
    </row>
    <row r="64" spans="1:26" x14ac:dyDescent="0.25">
      <c r="A64" t="s">
        <v>368</v>
      </c>
      <c r="B64" t="s">
        <v>69</v>
      </c>
      <c r="C64" t="s">
        <v>364</v>
      </c>
      <c r="D64">
        <v>2103</v>
      </c>
      <c r="E64">
        <v>2022</v>
      </c>
      <c r="F64" t="s">
        <v>311</v>
      </c>
      <c r="G64" s="8">
        <v>44882</v>
      </c>
      <c r="H64" s="8">
        <v>44904</v>
      </c>
      <c r="I64">
        <v>2022</v>
      </c>
      <c r="J64" t="s">
        <v>365</v>
      </c>
      <c r="K64" t="s">
        <v>366</v>
      </c>
      <c r="L64" t="s">
        <v>269</v>
      </c>
      <c r="M64" t="s">
        <v>367</v>
      </c>
      <c r="N64" t="s">
        <v>169</v>
      </c>
      <c r="O64" t="s">
        <v>316</v>
      </c>
      <c r="P64" t="b">
        <v>1</v>
      </c>
      <c r="Q64">
        <v>2022</v>
      </c>
      <c r="R64" t="s">
        <v>317</v>
      </c>
      <c r="S64" t="s">
        <v>318</v>
      </c>
      <c r="T64">
        <v>0</v>
      </c>
      <c r="V64" t="s">
        <v>293</v>
      </c>
      <c r="W64">
        <v>2068150</v>
      </c>
      <c r="X64">
        <v>0</v>
      </c>
      <c r="Y64">
        <v>0</v>
      </c>
      <c r="Z64">
        <v>0</v>
      </c>
    </row>
    <row r="65" spans="1:26" x14ac:dyDescent="0.25">
      <c r="A65" t="s">
        <v>373</v>
      </c>
      <c r="B65" t="s">
        <v>70</v>
      </c>
      <c r="C65" t="s">
        <v>369</v>
      </c>
      <c r="D65">
        <v>2104</v>
      </c>
      <c r="E65">
        <v>2022</v>
      </c>
      <c r="F65" t="s">
        <v>311</v>
      </c>
      <c r="G65" s="8">
        <v>44882</v>
      </c>
      <c r="H65" s="8">
        <v>44904</v>
      </c>
      <c r="I65">
        <v>2022</v>
      </c>
      <c r="J65" t="s">
        <v>370</v>
      </c>
      <c r="K65" t="s">
        <v>371</v>
      </c>
      <c r="L65" t="s">
        <v>269</v>
      </c>
      <c r="M65" t="s">
        <v>372</v>
      </c>
      <c r="N65" t="s">
        <v>169</v>
      </c>
      <c r="O65" t="s">
        <v>41</v>
      </c>
      <c r="P65" t="b">
        <v>1</v>
      </c>
      <c r="Q65">
        <v>2022</v>
      </c>
      <c r="R65" t="s">
        <v>271</v>
      </c>
      <c r="S65" t="s">
        <v>18</v>
      </c>
      <c r="T65">
        <v>826650</v>
      </c>
      <c r="V65" t="s">
        <v>293</v>
      </c>
      <c r="W65">
        <v>18873493</v>
      </c>
      <c r="X65">
        <v>0</v>
      </c>
      <c r="Y65">
        <v>826650</v>
      </c>
      <c r="Z65">
        <v>0</v>
      </c>
    </row>
    <row r="66" spans="1:26" x14ac:dyDescent="0.25">
      <c r="A66" t="s">
        <v>373</v>
      </c>
      <c r="B66" t="s">
        <v>70</v>
      </c>
      <c r="C66" t="s">
        <v>369</v>
      </c>
      <c r="D66">
        <v>2104</v>
      </c>
      <c r="E66">
        <v>2022</v>
      </c>
      <c r="F66" t="s">
        <v>311</v>
      </c>
      <c r="G66" s="8">
        <v>44882</v>
      </c>
      <c r="H66" s="8">
        <v>44904</v>
      </c>
      <c r="I66">
        <v>2022</v>
      </c>
      <c r="J66" t="s">
        <v>370</v>
      </c>
      <c r="K66" t="s">
        <v>371</v>
      </c>
      <c r="L66" t="s">
        <v>269</v>
      </c>
      <c r="M66" t="s">
        <v>372</v>
      </c>
      <c r="N66" t="s">
        <v>169</v>
      </c>
      <c r="O66" t="s">
        <v>316</v>
      </c>
      <c r="P66" t="b">
        <v>1</v>
      </c>
      <c r="Q66">
        <v>2022</v>
      </c>
      <c r="R66" t="s">
        <v>317</v>
      </c>
      <c r="S66" t="s">
        <v>318</v>
      </c>
      <c r="T66">
        <v>0</v>
      </c>
      <c r="V66" t="s">
        <v>293</v>
      </c>
      <c r="W66">
        <v>2068150</v>
      </c>
      <c r="X66">
        <v>0</v>
      </c>
      <c r="Y66">
        <v>0</v>
      </c>
      <c r="Z66">
        <v>0</v>
      </c>
    </row>
    <row r="67" spans="1:26" x14ac:dyDescent="0.25">
      <c r="A67" t="s">
        <v>378</v>
      </c>
      <c r="B67" t="s">
        <v>71</v>
      </c>
      <c r="C67" t="s">
        <v>374</v>
      </c>
      <c r="D67">
        <v>2105</v>
      </c>
      <c r="E67">
        <v>2022</v>
      </c>
      <c r="F67" t="s">
        <v>311</v>
      </c>
      <c r="G67" s="8">
        <v>44882</v>
      </c>
      <c r="H67" s="8">
        <v>44904</v>
      </c>
      <c r="I67">
        <v>2022</v>
      </c>
      <c r="J67" t="s">
        <v>375</v>
      </c>
      <c r="K67" t="s">
        <v>376</v>
      </c>
      <c r="L67" t="s">
        <v>269</v>
      </c>
      <c r="M67" t="s">
        <v>377</v>
      </c>
      <c r="N67" t="s">
        <v>169</v>
      </c>
      <c r="O67" t="s">
        <v>41</v>
      </c>
      <c r="P67" t="b">
        <v>1</v>
      </c>
      <c r="Q67">
        <v>2022</v>
      </c>
      <c r="R67" t="s">
        <v>271</v>
      </c>
      <c r="S67" t="s">
        <v>18</v>
      </c>
      <c r="T67">
        <v>826650</v>
      </c>
      <c r="V67" t="s">
        <v>293</v>
      </c>
      <c r="W67">
        <v>18873493</v>
      </c>
      <c r="X67">
        <v>0</v>
      </c>
      <c r="Y67">
        <v>826650</v>
      </c>
      <c r="Z67">
        <v>0</v>
      </c>
    </row>
    <row r="68" spans="1:26" x14ac:dyDescent="0.25">
      <c r="A68" t="s">
        <v>378</v>
      </c>
      <c r="B68" t="s">
        <v>71</v>
      </c>
      <c r="C68" t="s">
        <v>374</v>
      </c>
      <c r="D68">
        <v>2105</v>
      </c>
      <c r="E68">
        <v>2022</v>
      </c>
      <c r="F68" t="s">
        <v>311</v>
      </c>
      <c r="G68" s="8">
        <v>44882</v>
      </c>
      <c r="H68" s="8">
        <v>44904</v>
      </c>
      <c r="I68">
        <v>2022</v>
      </c>
      <c r="J68" t="s">
        <v>375</v>
      </c>
      <c r="K68" t="s">
        <v>376</v>
      </c>
      <c r="L68" t="s">
        <v>269</v>
      </c>
      <c r="M68" t="s">
        <v>377</v>
      </c>
      <c r="N68" t="s">
        <v>169</v>
      </c>
      <c r="O68" t="s">
        <v>316</v>
      </c>
      <c r="P68" t="b">
        <v>1</v>
      </c>
      <c r="Q68">
        <v>2022</v>
      </c>
      <c r="R68" t="s">
        <v>317</v>
      </c>
      <c r="S68" t="s">
        <v>318</v>
      </c>
      <c r="T68">
        <v>0</v>
      </c>
      <c r="V68" t="s">
        <v>293</v>
      </c>
      <c r="W68">
        <v>2068150</v>
      </c>
      <c r="X68">
        <v>0</v>
      </c>
      <c r="Y68">
        <v>0</v>
      </c>
      <c r="Z68">
        <v>0</v>
      </c>
    </row>
    <row r="69" spans="1:26" x14ac:dyDescent="0.25">
      <c r="A69" t="s">
        <v>383</v>
      </c>
      <c r="B69" t="s">
        <v>72</v>
      </c>
      <c r="C69" t="s">
        <v>379</v>
      </c>
      <c r="D69">
        <v>2106</v>
      </c>
      <c r="E69">
        <v>2022</v>
      </c>
      <c r="F69" t="s">
        <v>311</v>
      </c>
      <c r="G69" s="8">
        <v>44882</v>
      </c>
      <c r="H69" s="8">
        <v>44904</v>
      </c>
      <c r="I69">
        <v>2022</v>
      </c>
      <c r="J69" t="s">
        <v>380</v>
      </c>
      <c r="K69" t="s">
        <v>381</v>
      </c>
      <c r="L69" t="s">
        <v>269</v>
      </c>
      <c r="M69" t="s">
        <v>382</v>
      </c>
      <c r="N69" t="s">
        <v>169</v>
      </c>
      <c r="O69" t="s">
        <v>41</v>
      </c>
      <c r="P69" t="b">
        <v>1</v>
      </c>
      <c r="Q69">
        <v>2022</v>
      </c>
      <c r="R69" t="s">
        <v>271</v>
      </c>
      <c r="S69" t="s">
        <v>18</v>
      </c>
      <c r="T69">
        <v>826650</v>
      </c>
      <c r="V69" t="s">
        <v>293</v>
      </c>
      <c r="W69">
        <v>18873493</v>
      </c>
      <c r="X69">
        <v>0</v>
      </c>
      <c r="Y69">
        <v>826650</v>
      </c>
      <c r="Z69">
        <v>0</v>
      </c>
    </row>
    <row r="70" spans="1:26" x14ac:dyDescent="0.25">
      <c r="A70" t="s">
        <v>383</v>
      </c>
      <c r="B70" t="s">
        <v>72</v>
      </c>
      <c r="C70" t="s">
        <v>379</v>
      </c>
      <c r="D70">
        <v>2106</v>
      </c>
      <c r="E70">
        <v>2022</v>
      </c>
      <c r="F70" t="s">
        <v>311</v>
      </c>
      <c r="G70" s="8">
        <v>44882</v>
      </c>
      <c r="H70" s="8">
        <v>44904</v>
      </c>
      <c r="I70">
        <v>2022</v>
      </c>
      <c r="J70" t="s">
        <v>380</v>
      </c>
      <c r="K70" t="s">
        <v>381</v>
      </c>
      <c r="L70" t="s">
        <v>269</v>
      </c>
      <c r="M70" t="s">
        <v>382</v>
      </c>
      <c r="N70" t="s">
        <v>169</v>
      </c>
      <c r="O70" t="s">
        <v>316</v>
      </c>
      <c r="P70" t="b">
        <v>1</v>
      </c>
      <c r="Q70">
        <v>2022</v>
      </c>
      <c r="R70" t="s">
        <v>317</v>
      </c>
      <c r="S70" t="s">
        <v>318</v>
      </c>
      <c r="T70">
        <v>0</v>
      </c>
      <c r="V70" t="s">
        <v>293</v>
      </c>
      <c r="W70">
        <v>2068150</v>
      </c>
      <c r="X70">
        <v>0</v>
      </c>
      <c r="Y70">
        <v>0</v>
      </c>
      <c r="Z70">
        <v>0</v>
      </c>
    </row>
    <row r="71" spans="1:26" x14ac:dyDescent="0.25">
      <c r="A71" t="s">
        <v>388</v>
      </c>
      <c r="B71" t="s">
        <v>73</v>
      </c>
      <c r="C71" t="s">
        <v>384</v>
      </c>
      <c r="D71">
        <v>2107</v>
      </c>
      <c r="E71">
        <v>2022</v>
      </c>
      <c r="F71" t="s">
        <v>311</v>
      </c>
      <c r="G71" s="8">
        <v>44882</v>
      </c>
      <c r="H71" s="8">
        <v>44904</v>
      </c>
      <c r="I71">
        <v>2022</v>
      </c>
      <c r="J71" t="s">
        <v>385</v>
      </c>
      <c r="K71" t="s">
        <v>386</v>
      </c>
      <c r="L71" t="s">
        <v>269</v>
      </c>
      <c r="M71" t="s">
        <v>387</v>
      </c>
      <c r="N71" t="s">
        <v>169</v>
      </c>
      <c r="O71" t="s">
        <v>41</v>
      </c>
      <c r="P71" t="b">
        <v>1</v>
      </c>
      <c r="Q71">
        <v>2022</v>
      </c>
      <c r="R71" t="s">
        <v>271</v>
      </c>
      <c r="S71" t="s">
        <v>18</v>
      </c>
      <c r="T71">
        <v>826650</v>
      </c>
      <c r="V71" t="s">
        <v>293</v>
      </c>
      <c r="W71">
        <v>18873493</v>
      </c>
      <c r="X71">
        <v>0</v>
      </c>
      <c r="Y71">
        <v>826650</v>
      </c>
      <c r="Z71">
        <v>0</v>
      </c>
    </row>
    <row r="72" spans="1:26" x14ac:dyDescent="0.25">
      <c r="A72" t="s">
        <v>388</v>
      </c>
      <c r="B72" t="s">
        <v>73</v>
      </c>
      <c r="C72" t="s">
        <v>384</v>
      </c>
      <c r="D72">
        <v>2107</v>
      </c>
      <c r="E72">
        <v>2022</v>
      </c>
      <c r="F72" t="s">
        <v>311</v>
      </c>
      <c r="G72" s="8">
        <v>44882</v>
      </c>
      <c r="H72" s="8">
        <v>44904</v>
      </c>
      <c r="I72">
        <v>2022</v>
      </c>
      <c r="J72" t="s">
        <v>385</v>
      </c>
      <c r="K72" t="s">
        <v>386</v>
      </c>
      <c r="L72" t="s">
        <v>269</v>
      </c>
      <c r="M72" t="s">
        <v>387</v>
      </c>
      <c r="N72" t="s">
        <v>169</v>
      </c>
      <c r="O72" t="s">
        <v>316</v>
      </c>
      <c r="P72" t="b">
        <v>1</v>
      </c>
      <c r="Q72">
        <v>2022</v>
      </c>
      <c r="R72" t="s">
        <v>317</v>
      </c>
      <c r="S72" t="s">
        <v>318</v>
      </c>
      <c r="T72">
        <v>0</v>
      </c>
      <c r="V72" t="s">
        <v>293</v>
      </c>
      <c r="W72">
        <v>2068150</v>
      </c>
      <c r="X72">
        <v>0</v>
      </c>
      <c r="Y72">
        <v>0</v>
      </c>
      <c r="Z72">
        <v>0</v>
      </c>
    </row>
    <row r="73" spans="1:26" x14ac:dyDescent="0.25">
      <c r="A73" t="s">
        <v>393</v>
      </c>
      <c r="B73" t="s">
        <v>74</v>
      </c>
      <c r="C73" t="s">
        <v>389</v>
      </c>
      <c r="D73">
        <v>2108</v>
      </c>
      <c r="E73">
        <v>2022</v>
      </c>
      <c r="F73" t="s">
        <v>311</v>
      </c>
      <c r="G73" s="8">
        <v>44882</v>
      </c>
      <c r="H73" s="8">
        <v>44904</v>
      </c>
      <c r="I73">
        <v>2022</v>
      </c>
      <c r="J73" t="s">
        <v>390</v>
      </c>
      <c r="K73" t="s">
        <v>391</v>
      </c>
      <c r="L73" t="s">
        <v>269</v>
      </c>
      <c r="M73" t="s">
        <v>392</v>
      </c>
      <c r="N73" t="s">
        <v>169</v>
      </c>
      <c r="O73" t="s">
        <v>41</v>
      </c>
      <c r="P73" t="b">
        <v>1</v>
      </c>
      <c r="Q73">
        <v>2022</v>
      </c>
      <c r="R73" t="s">
        <v>271</v>
      </c>
      <c r="S73" t="s">
        <v>18</v>
      </c>
      <c r="T73">
        <v>826650</v>
      </c>
      <c r="V73" t="s">
        <v>293</v>
      </c>
      <c r="W73">
        <v>18873493</v>
      </c>
      <c r="X73">
        <v>0</v>
      </c>
      <c r="Y73">
        <v>826650</v>
      </c>
      <c r="Z73">
        <v>0</v>
      </c>
    </row>
    <row r="74" spans="1:26" x14ac:dyDescent="0.25">
      <c r="A74" t="s">
        <v>393</v>
      </c>
      <c r="B74" t="s">
        <v>74</v>
      </c>
      <c r="C74" t="s">
        <v>389</v>
      </c>
      <c r="D74">
        <v>2108</v>
      </c>
      <c r="E74">
        <v>2022</v>
      </c>
      <c r="F74" t="s">
        <v>311</v>
      </c>
      <c r="G74" s="8">
        <v>44882</v>
      </c>
      <c r="H74" s="8">
        <v>44904</v>
      </c>
      <c r="I74">
        <v>2022</v>
      </c>
      <c r="J74" t="s">
        <v>390</v>
      </c>
      <c r="K74" t="s">
        <v>391</v>
      </c>
      <c r="L74" t="s">
        <v>269</v>
      </c>
      <c r="M74" t="s">
        <v>392</v>
      </c>
      <c r="N74" t="s">
        <v>169</v>
      </c>
      <c r="O74" t="s">
        <v>316</v>
      </c>
      <c r="P74" t="b">
        <v>1</v>
      </c>
      <c r="Q74">
        <v>2022</v>
      </c>
      <c r="R74" t="s">
        <v>317</v>
      </c>
      <c r="S74" t="s">
        <v>318</v>
      </c>
      <c r="T74">
        <v>0</v>
      </c>
      <c r="V74" t="s">
        <v>293</v>
      </c>
      <c r="W74">
        <v>2068150</v>
      </c>
      <c r="X74">
        <v>0</v>
      </c>
      <c r="Y74">
        <v>0</v>
      </c>
      <c r="Z74">
        <v>0</v>
      </c>
    </row>
    <row r="75" spans="1:26" x14ac:dyDescent="0.25">
      <c r="A75" t="s">
        <v>398</v>
      </c>
      <c r="B75" t="s">
        <v>49</v>
      </c>
      <c r="C75" t="s">
        <v>394</v>
      </c>
      <c r="D75">
        <v>2109</v>
      </c>
      <c r="E75">
        <v>2022</v>
      </c>
      <c r="F75" t="s">
        <v>295</v>
      </c>
      <c r="G75" s="8">
        <v>44890</v>
      </c>
      <c r="H75" s="8">
        <v>44904</v>
      </c>
      <c r="I75">
        <v>2022</v>
      </c>
      <c r="J75" t="s">
        <v>395</v>
      </c>
      <c r="K75" t="s">
        <v>396</v>
      </c>
      <c r="L75" t="s">
        <v>269</v>
      </c>
      <c r="M75" t="s">
        <v>397</v>
      </c>
      <c r="N75" t="s">
        <v>169</v>
      </c>
      <c r="O75" t="s">
        <v>40</v>
      </c>
      <c r="P75" t="b">
        <v>1</v>
      </c>
      <c r="Q75">
        <v>2022</v>
      </c>
      <c r="R75" t="s">
        <v>271</v>
      </c>
      <c r="S75" t="s">
        <v>18</v>
      </c>
      <c r="T75">
        <v>1224000</v>
      </c>
      <c r="V75" t="s">
        <v>293</v>
      </c>
      <c r="W75">
        <v>10892000</v>
      </c>
      <c r="X75">
        <v>0</v>
      </c>
      <c r="Y75">
        <v>1224000</v>
      </c>
      <c r="Z75">
        <v>0</v>
      </c>
    </row>
    <row r="76" spans="1:26" x14ac:dyDescent="0.25">
      <c r="A76" t="s">
        <v>403</v>
      </c>
      <c r="B76" t="s">
        <v>39</v>
      </c>
      <c r="C76" t="s">
        <v>399</v>
      </c>
      <c r="D76">
        <v>2110</v>
      </c>
      <c r="E76">
        <v>2022</v>
      </c>
      <c r="F76" t="s">
        <v>295</v>
      </c>
      <c r="G76" s="8">
        <v>44890</v>
      </c>
      <c r="H76" s="8">
        <v>44904</v>
      </c>
      <c r="I76">
        <v>2022</v>
      </c>
      <c r="J76" t="s">
        <v>400</v>
      </c>
      <c r="K76" t="s">
        <v>401</v>
      </c>
      <c r="L76" t="s">
        <v>269</v>
      </c>
      <c r="M76" t="s">
        <v>402</v>
      </c>
      <c r="N76" t="s">
        <v>169</v>
      </c>
      <c r="O76" t="s">
        <v>40</v>
      </c>
      <c r="P76" t="b">
        <v>1</v>
      </c>
      <c r="Q76">
        <v>2022</v>
      </c>
      <c r="R76" t="s">
        <v>271</v>
      </c>
      <c r="S76" t="s">
        <v>18</v>
      </c>
      <c r="T76">
        <v>2448000</v>
      </c>
      <c r="V76" t="s">
        <v>293</v>
      </c>
      <c r="W76">
        <v>10892000</v>
      </c>
      <c r="X76">
        <v>0</v>
      </c>
      <c r="Y76">
        <v>2448000</v>
      </c>
      <c r="Z76">
        <v>0</v>
      </c>
    </row>
    <row r="77" spans="1:26" hidden="1" x14ac:dyDescent="0.25">
      <c r="A77" t="s">
        <v>409</v>
      </c>
      <c r="B77" t="s">
        <v>409</v>
      </c>
      <c r="C77" t="s">
        <v>404</v>
      </c>
      <c r="D77">
        <v>2111</v>
      </c>
      <c r="E77">
        <v>2022</v>
      </c>
      <c r="F77" t="s">
        <v>405</v>
      </c>
      <c r="G77" s="8">
        <v>44882</v>
      </c>
      <c r="H77" s="8">
        <v>44904</v>
      </c>
      <c r="I77">
        <v>2022</v>
      </c>
      <c r="J77" t="s">
        <v>406</v>
      </c>
      <c r="K77" t="s">
        <v>407</v>
      </c>
      <c r="L77" t="s">
        <v>167</v>
      </c>
      <c r="M77" t="s">
        <v>408</v>
      </c>
      <c r="N77" t="s">
        <v>169</v>
      </c>
      <c r="O77" t="s">
        <v>25</v>
      </c>
      <c r="P77" t="b">
        <v>0</v>
      </c>
      <c r="Q77">
        <v>2022</v>
      </c>
      <c r="R77" t="s">
        <v>171</v>
      </c>
      <c r="S77" t="s">
        <v>23</v>
      </c>
      <c r="T77">
        <v>2000000</v>
      </c>
      <c r="V77" t="s">
        <v>293</v>
      </c>
      <c r="W77">
        <v>19155816</v>
      </c>
      <c r="X77">
        <v>0</v>
      </c>
      <c r="Y77">
        <v>2000000</v>
      </c>
      <c r="Z77">
        <v>0</v>
      </c>
    </row>
    <row r="78" spans="1:26" x14ac:dyDescent="0.25">
      <c r="A78" t="s">
        <v>415</v>
      </c>
      <c r="B78" t="s">
        <v>36</v>
      </c>
      <c r="C78" t="s">
        <v>410</v>
      </c>
      <c r="D78">
        <v>2112</v>
      </c>
      <c r="E78">
        <v>2022</v>
      </c>
      <c r="F78" t="s">
        <v>411</v>
      </c>
      <c r="G78" s="8">
        <v>44882</v>
      </c>
      <c r="H78" s="8">
        <v>44904</v>
      </c>
      <c r="I78">
        <v>2022</v>
      </c>
      <c r="J78" t="s">
        <v>412</v>
      </c>
      <c r="K78" t="s">
        <v>413</v>
      </c>
      <c r="L78" t="s">
        <v>269</v>
      </c>
      <c r="M78" t="s">
        <v>414</v>
      </c>
      <c r="N78" t="s">
        <v>169</v>
      </c>
      <c r="O78" t="s">
        <v>123</v>
      </c>
      <c r="P78" t="b">
        <v>1</v>
      </c>
      <c r="Q78">
        <v>2022</v>
      </c>
      <c r="R78" t="s">
        <v>271</v>
      </c>
      <c r="S78" t="s">
        <v>18</v>
      </c>
      <c r="T78">
        <v>880000</v>
      </c>
      <c r="V78" t="s">
        <v>293</v>
      </c>
      <c r="W78">
        <v>10669735</v>
      </c>
      <c r="X78">
        <v>0</v>
      </c>
      <c r="Y78">
        <v>880000</v>
      </c>
      <c r="Z78">
        <v>0</v>
      </c>
    </row>
    <row r="79" spans="1:26" x14ac:dyDescent="0.25">
      <c r="A79" t="s">
        <v>420</v>
      </c>
      <c r="B79" t="s">
        <v>37</v>
      </c>
      <c r="C79" t="s">
        <v>416</v>
      </c>
      <c r="D79">
        <v>2113</v>
      </c>
      <c r="E79">
        <v>2022</v>
      </c>
      <c r="F79" t="s">
        <v>411</v>
      </c>
      <c r="G79" s="8">
        <v>44882</v>
      </c>
      <c r="H79" s="8">
        <v>44904</v>
      </c>
      <c r="I79">
        <v>2022</v>
      </c>
      <c r="J79" t="s">
        <v>417</v>
      </c>
      <c r="K79" t="s">
        <v>418</v>
      </c>
      <c r="L79" t="s">
        <v>269</v>
      </c>
      <c r="M79" t="s">
        <v>419</v>
      </c>
      <c r="N79" t="s">
        <v>169</v>
      </c>
      <c r="O79" t="s">
        <v>123</v>
      </c>
      <c r="P79" t="b">
        <v>1</v>
      </c>
      <c r="Q79">
        <v>2022</v>
      </c>
      <c r="R79" t="s">
        <v>271</v>
      </c>
      <c r="S79" t="s">
        <v>18</v>
      </c>
      <c r="T79">
        <v>880000</v>
      </c>
      <c r="V79" t="s">
        <v>293</v>
      </c>
      <c r="W79">
        <v>10669735</v>
      </c>
      <c r="X79">
        <v>0</v>
      </c>
      <c r="Y79">
        <v>880000</v>
      </c>
      <c r="Z79">
        <v>0</v>
      </c>
    </row>
    <row r="80" spans="1:26" x14ac:dyDescent="0.25">
      <c r="A80" t="s">
        <v>425</v>
      </c>
      <c r="B80" t="s">
        <v>43</v>
      </c>
      <c r="C80" t="s">
        <v>421</v>
      </c>
      <c r="D80">
        <v>2114</v>
      </c>
      <c r="E80">
        <v>2022</v>
      </c>
      <c r="F80" t="s">
        <v>411</v>
      </c>
      <c r="G80" s="8">
        <v>44882</v>
      </c>
      <c r="H80" s="8">
        <v>44904</v>
      </c>
      <c r="I80">
        <v>2022</v>
      </c>
      <c r="J80" t="s">
        <v>422</v>
      </c>
      <c r="K80" t="s">
        <v>423</v>
      </c>
      <c r="L80" t="s">
        <v>269</v>
      </c>
      <c r="M80" t="s">
        <v>424</v>
      </c>
      <c r="N80" t="s">
        <v>169</v>
      </c>
      <c r="O80" t="s">
        <v>123</v>
      </c>
      <c r="P80" t="b">
        <v>1</v>
      </c>
      <c r="Q80">
        <v>2022</v>
      </c>
      <c r="R80" t="s">
        <v>271</v>
      </c>
      <c r="S80" t="s">
        <v>18</v>
      </c>
      <c r="T80">
        <v>880000</v>
      </c>
      <c r="V80" t="s">
        <v>293</v>
      </c>
      <c r="W80">
        <v>10669735</v>
      </c>
      <c r="X80">
        <v>0</v>
      </c>
      <c r="Y80">
        <v>880000</v>
      </c>
      <c r="Z80">
        <v>0</v>
      </c>
    </row>
    <row r="81" spans="1:26" x14ac:dyDescent="0.25">
      <c r="A81" t="s">
        <v>431</v>
      </c>
      <c r="B81" t="s">
        <v>57</v>
      </c>
      <c r="C81" t="s">
        <v>426</v>
      </c>
      <c r="D81">
        <v>2115</v>
      </c>
      <c r="E81">
        <v>2022</v>
      </c>
      <c r="F81" t="s">
        <v>427</v>
      </c>
      <c r="G81" s="8">
        <v>44882</v>
      </c>
      <c r="H81" s="8">
        <v>44904</v>
      </c>
      <c r="I81">
        <v>2022</v>
      </c>
      <c r="J81" t="s">
        <v>428</v>
      </c>
      <c r="K81" t="s">
        <v>429</v>
      </c>
      <c r="L81" t="s">
        <v>269</v>
      </c>
      <c r="M81" t="s">
        <v>430</v>
      </c>
      <c r="N81" t="s">
        <v>169</v>
      </c>
      <c r="O81" t="s">
        <v>28</v>
      </c>
      <c r="P81" t="b">
        <v>1</v>
      </c>
      <c r="Q81">
        <v>2022</v>
      </c>
      <c r="R81" t="s">
        <v>271</v>
      </c>
      <c r="S81" t="s">
        <v>18</v>
      </c>
      <c r="T81">
        <v>748000</v>
      </c>
      <c r="V81" t="s">
        <v>293</v>
      </c>
      <c r="W81">
        <v>8665609</v>
      </c>
      <c r="X81">
        <v>0</v>
      </c>
      <c r="Y81">
        <v>748000</v>
      </c>
      <c r="Z81">
        <v>0</v>
      </c>
    </row>
    <row r="82" spans="1:26" x14ac:dyDescent="0.25">
      <c r="A82" t="s">
        <v>436</v>
      </c>
      <c r="B82" t="s">
        <v>58</v>
      </c>
      <c r="C82" t="s">
        <v>432</v>
      </c>
      <c r="D82">
        <v>2116</v>
      </c>
      <c r="E82">
        <v>2022</v>
      </c>
      <c r="F82" t="s">
        <v>427</v>
      </c>
      <c r="G82" s="8">
        <v>44882</v>
      </c>
      <c r="H82" s="8">
        <v>44904</v>
      </c>
      <c r="I82">
        <v>2022</v>
      </c>
      <c r="J82" t="s">
        <v>433</v>
      </c>
      <c r="K82" t="s">
        <v>434</v>
      </c>
      <c r="L82" t="s">
        <v>269</v>
      </c>
      <c r="M82" t="s">
        <v>435</v>
      </c>
      <c r="N82" t="s">
        <v>169</v>
      </c>
      <c r="O82" t="s">
        <v>28</v>
      </c>
      <c r="P82" t="b">
        <v>1</v>
      </c>
      <c r="Q82">
        <v>2022</v>
      </c>
      <c r="R82" t="s">
        <v>271</v>
      </c>
      <c r="S82" t="s">
        <v>18</v>
      </c>
      <c r="T82">
        <v>734400</v>
      </c>
      <c r="V82" t="s">
        <v>293</v>
      </c>
      <c r="W82">
        <v>8665609</v>
      </c>
      <c r="X82">
        <v>0</v>
      </c>
      <c r="Y82">
        <v>734400</v>
      </c>
      <c r="Z82">
        <v>0</v>
      </c>
    </row>
    <row r="83" spans="1:26" x14ac:dyDescent="0.25">
      <c r="A83" t="s">
        <v>441</v>
      </c>
      <c r="B83" t="s">
        <v>59</v>
      </c>
      <c r="C83" t="s">
        <v>437</v>
      </c>
      <c r="D83">
        <v>2117</v>
      </c>
      <c r="E83">
        <v>2022</v>
      </c>
      <c r="F83" t="s">
        <v>427</v>
      </c>
      <c r="G83" s="8">
        <v>44882</v>
      </c>
      <c r="H83" s="8">
        <v>44904</v>
      </c>
      <c r="I83">
        <v>2022</v>
      </c>
      <c r="J83" t="s">
        <v>438</v>
      </c>
      <c r="K83" t="s">
        <v>439</v>
      </c>
      <c r="L83" t="s">
        <v>269</v>
      </c>
      <c r="M83" t="s">
        <v>440</v>
      </c>
      <c r="N83" t="s">
        <v>169</v>
      </c>
      <c r="O83" t="s">
        <v>28</v>
      </c>
      <c r="P83" t="b">
        <v>1</v>
      </c>
      <c r="Q83">
        <v>2022</v>
      </c>
      <c r="R83" t="s">
        <v>271</v>
      </c>
      <c r="S83" t="s">
        <v>18</v>
      </c>
      <c r="T83">
        <v>1160000</v>
      </c>
      <c r="V83" t="s">
        <v>293</v>
      </c>
      <c r="W83">
        <v>8665609</v>
      </c>
      <c r="X83">
        <v>0</v>
      </c>
      <c r="Y83">
        <v>0</v>
      </c>
      <c r="Z83">
        <v>0</v>
      </c>
    </row>
    <row r="84" spans="1:26" x14ac:dyDescent="0.25">
      <c r="A84" t="s">
        <v>446</v>
      </c>
      <c r="B84" t="s">
        <v>60</v>
      </c>
      <c r="C84" t="s">
        <v>442</v>
      </c>
      <c r="D84">
        <v>2118</v>
      </c>
      <c r="E84">
        <v>2022</v>
      </c>
      <c r="F84" t="s">
        <v>427</v>
      </c>
      <c r="G84" s="8">
        <v>44882</v>
      </c>
      <c r="H84" s="8">
        <v>44904</v>
      </c>
      <c r="I84">
        <v>2022</v>
      </c>
      <c r="J84" t="s">
        <v>443</v>
      </c>
      <c r="K84" t="s">
        <v>444</v>
      </c>
      <c r="L84" t="s">
        <v>269</v>
      </c>
      <c r="M84" t="s">
        <v>445</v>
      </c>
      <c r="N84" t="s">
        <v>169</v>
      </c>
      <c r="O84" t="s">
        <v>28</v>
      </c>
      <c r="P84" t="b">
        <v>1</v>
      </c>
      <c r="Q84">
        <v>2022</v>
      </c>
      <c r="R84" t="s">
        <v>271</v>
      </c>
      <c r="S84" t="s">
        <v>18</v>
      </c>
      <c r="T84">
        <v>734400</v>
      </c>
      <c r="V84" t="s">
        <v>293</v>
      </c>
      <c r="W84">
        <v>8665609</v>
      </c>
      <c r="X84">
        <v>0</v>
      </c>
      <c r="Y84">
        <v>734400</v>
      </c>
      <c r="Z84">
        <v>0</v>
      </c>
    </row>
    <row r="85" spans="1:26" x14ac:dyDescent="0.25">
      <c r="A85" t="s">
        <v>451</v>
      </c>
      <c r="B85" t="s">
        <v>61</v>
      </c>
      <c r="C85" t="s">
        <v>447</v>
      </c>
      <c r="D85">
        <v>2119</v>
      </c>
      <c r="E85">
        <v>2022</v>
      </c>
      <c r="F85" t="s">
        <v>427</v>
      </c>
      <c r="G85" s="8">
        <v>44882</v>
      </c>
      <c r="H85" s="8">
        <v>44904</v>
      </c>
      <c r="I85">
        <v>2022</v>
      </c>
      <c r="J85" t="s">
        <v>448</v>
      </c>
      <c r="K85" t="s">
        <v>449</v>
      </c>
      <c r="L85" t="s">
        <v>269</v>
      </c>
      <c r="M85" t="s">
        <v>450</v>
      </c>
      <c r="N85" t="s">
        <v>169</v>
      </c>
      <c r="O85" t="s">
        <v>28</v>
      </c>
      <c r="P85" t="b">
        <v>1</v>
      </c>
      <c r="Q85">
        <v>2022</v>
      </c>
      <c r="R85" t="s">
        <v>271</v>
      </c>
      <c r="S85" t="s">
        <v>18</v>
      </c>
      <c r="T85">
        <v>673200</v>
      </c>
      <c r="V85" t="s">
        <v>293</v>
      </c>
      <c r="W85">
        <v>8665609</v>
      </c>
      <c r="X85">
        <v>0</v>
      </c>
      <c r="Y85">
        <v>673200</v>
      </c>
      <c r="Z85">
        <v>0</v>
      </c>
    </row>
    <row r="86" spans="1:26" x14ac:dyDescent="0.25">
      <c r="A86" t="s">
        <v>456</v>
      </c>
      <c r="B86" t="s">
        <v>64</v>
      </c>
      <c r="C86" t="s">
        <v>452</v>
      </c>
      <c r="D86">
        <v>2120</v>
      </c>
      <c r="E86">
        <v>2022</v>
      </c>
      <c r="F86" t="s">
        <v>427</v>
      </c>
      <c r="G86" s="8">
        <v>44882</v>
      </c>
      <c r="H86" s="8">
        <v>44904</v>
      </c>
      <c r="I86">
        <v>2022</v>
      </c>
      <c r="J86" t="s">
        <v>453</v>
      </c>
      <c r="K86" t="s">
        <v>454</v>
      </c>
      <c r="L86" t="s">
        <v>269</v>
      </c>
      <c r="M86" t="s">
        <v>455</v>
      </c>
      <c r="N86" t="s">
        <v>169</v>
      </c>
      <c r="O86" t="s">
        <v>28</v>
      </c>
      <c r="P86" t="b">
        <v>1</v>
      </c>
      <c r="Q86">
        <v>2022</v>
      </c>
      <c r="R86" t="s">
        <v>271</v>
      </c>
      <c r="S86" t="s">
        <v>18</v>
      </c>
      <c r="T86">
        <v>748000</v>
      </c>
      <c r="V86" t="s">
        <v>293</v>
      </c>
      <c r="W86">
        <v>8665609</v>
      </c>
      <c r="X86">
        <v>0</v>
      </c>
      <c r="Y86">
        <v>748000</v>
      </c>
      <c r="Z86">
        <v>0</v>
      </c>
    </row>
    <row r="87" spans="1:26" x14ac:dyDescent="0.25">
      <c r="A87" t="s">
        <v>461</v>
      </c>
      <c r="B87" t="s">
        <v>65</v>
      </c>
      <c r="C87" t="s">
        <v>457</v>
      </c>
      <c r="D87">
        <v>2121</v>
      </c>
      <c r="E87">
        <v>2022</v>
      </c>
      <c r="F87" t="s">
        <v>427</v>
      </c>
      <c r="G87" s="8">
        <v>44882</v>
      </c>
      <c r="H87" s="8">
        <v>44904</v>
      </c>
      <c r="I87">
        <v>2022</v>
      </c>
      <c r="J87" t="s">
        <v>458</v>
      </c>
      <c r="K87" t="s">
        <v>459</v>
      </c>
      <c r="L87" t="s">
        <v>269</v>
      </c>
      <c r="M87" t="s">
        <v>460</v>
      </c>
      <c r="N87" t="s">
        <v>169</v>
      </c>
      <c r="O87" t="s">
        <v>28</v>
      </c>
      <c r="P87" t="b">
        <v>1</v>
      </c>
      <c r="Q87">
        <v>2022</v>
      </c>
      <c r="R87" t="s">
        <v>271</v>
      </c>
      <c r="S87" t="s">
        <v>18</v>
      </c>
      <c r="T87">
        <v>748000</v>
      </c>
      <c r="V87" t="s">
        <v>293</v>
      </c>
      <c r="W87">
        <v>8665609</v>
      </c>
      <c r="X87">
        <v>0</v>
      </c>
      <c r="Y87">
        <v>748000</v>
      </c>
      <c r="Z87">
        <v>0</v>
      </c>
    </row>
    <row r="88" spans="1:26" hidden="1" x14ac:dyDescent="0.25">
      <c r="A88" t="s">
        <v>172</v>
      </c>
      <c r="B88" t="s">
        <v>172</v>
      </c>
      <c r="C88" t="s">
        <v>462</v>
      </c>
      <c r="D88">
        <v>2122</v>
      </c>
      <c r="E88">
        <v>2022</v>
      </c>
      <c r="F88" t="s">
        <v>463</v>
      </c>
      <c r="G88" s="8">
        <v>44890</v>
      </c>
      <c r="H88" s="8">
        <v>44904</v>
      </c>
      <c r="I88">
        <v>2022</v>
      </c>
      <c r="J88" t="s">
        <v>227</v>
      </c>
      <c r="K88" t="s">
        <v>228</v>
      </c>
      <c r="L88" t="s">
        <v>167</v>
      </c>
      <c r="M88" t="s">
        <v>464</v>
      </c>
      <c r="N88" t="s">
        <v>169</v>
      </c>
      <c r="O88" t="s">
        <v>465</v>
      </c>
      <c r="P88" t="b">
        <v>0</v>
      </c>
      <c r="Q88">
        <v>2022</v>
      </c>
      <c r="R88" t="s">
        <v>171</v>
      </c>
      <c r="S88" t="s">
        <v>23</v>
      </c>
      <c r="T88">
        <v>20000000</v>
      </c>
      <c r="V88" t="s">
        <v>173</v>
      </c>
      <c r="W88">
        <v>20000000</v>
      </c>
      <c r="X88">
        <v>0</v>
      </c>
      <c r="Y88">
        <v>20000000</v>
      </c>
      <c r="Z88">
        <v>20000000</v>
      </c>
    </row>
    <row r="89" spans="1:26" hidden="1" x14ac:dyDescent="0.25">
      <c r="A89" t="s">
        <v>172</v>
      </c>
      <c r="B89" t="s">
        <v>172</v>
      </c>
      <c r="C89" t="s">
        <v>466</v>
      </c>
      <c r="D89">
        <v>2123</v>
      </c>
      <c r="E89">
        <v>2022</v>
      </c>
      <c r="F89" t="s">
        <v>467</v>
      </c>
      <c r="G89" s="8">
        <v>44907</v>
      </c>
      <c r="H89" s="8">
        <v>44907</v>
      </c>
      <c r="I89">
        <v>2022</v>
      </c>
      <c r="J89" t="s">
        <v>196</v>
      </c>
      <c r="K89" t="s">
        <v>197</v>
      </c>
      <c r="L89" t="s">
        <v>167</v>
      </c>
      <c r="M89" t="s">
        <v>468</v>
      </c>
      <c r="N89" t="s">
        <v>169</v>
      </c>
      <c r="O89" t="s">
        <v>264</v>
      </c>
      <c r="P89" t="b">
        <v>0</v>
      </c>
      <c r="Q89">
        <v>2022</v>
      </c>
      <c r="R89" t="s">
        <v>171</v>
      </c>
      <c r="S89" t="s">
        <v>23</v>
      </c>
      <c r="T89">
        <v>40153</v>
      </c>
      <c r="V89" t="s">
        <v>173</v>
      </c>
      <c r="W89">
        <v>40153</v>
      </c>
      <c r="X89">
        <v>0</v>
      </c>
      <c r="Y89">
        <v>0</v>
      </c>
      <c r="Z89">
        <v>0</v>
      </c>
    </row>
    <row r="90" spans="1:26" x14ac:dyDescent="0.25">
      <c r="A90" t="s">
        <v>475</v>
      </c>
      <c r="B90" t="s">
        <v>972</v>
      </c>
      <c r="C90" t="s">
        <v>469</v>
      </c>
      <c r="D90">
        <v>2124</v>
      </c>
      <c r="E90">
        <v>2022</v>
      </c>
      <c r="F90" t="s">
        <v>470</v>
      </c>
      <c r="G90" s="8">
        <v>44882</v>
      </c>
      <c r="H90" s="8">
        <v>44907</v>
      </c>
      <c r="I90">
        <v>2022</v>
      </c>
      <c r="J90" t="s">
        <v>471</v>
      </c>
      <c r="K90" t="s">
        <v>472</v>
      </c>
      <c r="L90" t="s">
        <v>269</v>
      </c>
      <c r="M90" t="s">
        <v>473</v>
      </c>
      <c r="N90" t="s">
        <v>169</v>
      </c>
      <c r="O90" t="s">
        <v>124</v>
      </c>
      <c r="P90" t="b">
        <v>1</v>
      </c>
      <c r="Q90">
        <v>2022</v>
      </c>
      <c r="R90" t="s">
        <v>474</v>
      </c>
      <c r="S90" t="s">
        <v>21</v>
      </c>
      <c r="T90">
        <v>1336000</v>
      </c>
      <c r="V90" t="s">
        <v>476</v>
      </c>
      <c r="W90">
        <v>14349313</v>
      </c>
      <c r="X90">
        <v>0</v>
      </c>
      <c r="Y90">
        <v>1336000</v>
      </c>
      <c r="Z90">
        <v>0</v>
      </c>
    </row>
    <row r="91" spans="1:26" x14ac:dyDescent="0.25">
      <c r="A91" t="s">
        <v>481</v>
      </c>
      <c r="B91" t="s">
        <v>973</v>
      </c>
      <c r="C91" t="s">
        <v>477</v>
      </c>
      <c r="D91">
        <v>2125</v>
      </c>
      <c r="E91">
        <v>2022</v>
      </c>
      <c r="F91" t="s">
        <v>295</v>
      </c>
      <c r="G91" s="8">
        <v>44890</v>
      </c>
      <c r="H91" s="8">
        <v>44907</v>
      </c>
      <c r="I91">
        <v>2022</v>
      </c>
      <c r="J91" t="s">
        <v>478</v>
      </c>
      <c r="K91" t="s">
        <v>479</v>
      </c>
      <c r="L91" t="s">
        <v>269</v>
      </c>
      <c r="M91" t="s">
        <v>480</v>
      </c>
      <c r="N91" t="s">
        <v>169</v>
      </c>
      <c r="O91" t="s">
        <v>40</v>
      </c>
      <c r="P91" t="b">
        <v>1</v>
      </c>
      <c r="Q91">
        <v>2022</v>
      </c>
      <c r="R91" t="s">
        <v>271</v>
      </c>
      <c r="S91" t="s">
        <v>18</v>
      </c>
      <c r="T91">
        <v>1300000</v>
      </c>
      <c r="V91" t="s">
        <v>476</v>
      </c>
      <c r="W91">
        <v>10892000</v>
      </c>
      <c r="X91">
        <v>0</v>
      </c>
      <c r="Y91">
        <v>1300000</v>
      </c>
      <c r="Z91">
        <v>0</v>
      </c>
    </row>
    <row r="92" spans="1:26" x14ac:dyDescent="0.25">
      <c r="A92" t="s">
        <v>486</v>
      </c>
      <c r="B92" t="s">
        <v>62</v>
      </c>
      <c r="C92" t="s">
        <v>482</v>
      </c>
      <c r="D92">
        <v>2126</v>
      </c>
      <c r="E92">
        <v>2022</v>
      </c>
      <c r="F92" t="s">
        <v>427</v>
      </c>
      <c r="G92" s="8">
        <v>44882</v>
      </c>
      <c r="H92" s="8">
        <v>44907</v>
      </c>
      <c r="I92">
        <v>2022</v>
      </c>
      <c r="J92" t="s">
        <v>483</v>
      </c>
      <c r="K92" t="s">
        <v>484</v>
      </c>
      <c r="L92" t="s">
        <v>269</v>
      </c>
      <c r="M92" t="s">
        <v>485</v>
      </c>
      <c r="N92" t="s">
        <v>169</v>
      </c>
      <c r="O92" t="s">
        <v>28</v>
      </c>
      <c r="P92" t="b">
        <v>1</v>
      </c>
      <c r="Q92">
        <v>2022</v>
      </c>
      <c r="R92" t="s">
        <v>271</v>
      </c>
      <c r="S92" t="s">
        <v>18</v>
      </c>
      <c r="T92">
        <v>800809</v>
      </c>
      <c r="V92" t="s">
        <v>476</v>
      </c>
      <c r="W92">
        <v>8665609</v>
      </c>
      <c r="X92">
        <v>0</v>
      </c>
      <c r="Y92">
        <v>800809</v>
      </c>
      <c r="Z92">
        <v>0</v>
      </c>
    </row>
    <row r="93" spans="1:26" x14ac:dyDescent="0.25">
      <c r="A93" t="s">
        <v>491</v>
      </c>
      <c r="B93" t="s">
        <v>974</v>
      </c>
      <c r="C93" t="s">
        <v>487</v>
      </c>
      <c r="D93">
        <v>2127</v>
      </c>
      <c r="E93">
        <v>2022</v>
      </c>
      <c r="F93" t="s">
        <v>311</v>
      </c>
      <c r="G93" s="8">
        <v>44882</v>
      </c>
      <c r="H93" s="8">
        <v>44907</v>
      </c>
      <c r="I93">
        <v>2022</v>
      </c>
      <c r="J93" t="s">
        <v>488</v>
      </c>
      <c r="K93" t="s">
        <v>489</v>
      </c>
      <c r="L93" t="s">
        <v>269</v>
      </c>
      <c r="M93" t="s">
        <v>490</v>
      </c>
      <c r="N93" t="s">
        <v>169</v>
      </c>
      <c r="O93" t="s">
        <v>41</v>
      </c>
      <c r="P93" t="b">
        <v>1</v>
      </c>
      <c r="Q93">
        <v>2022</v>
      </c>
      <c r="R93" t="s">
        <v>271</v>
      </c>
      <c r="S93" t="s">
        <v>18</v>
      </c>
      <c r="T93">
        <v>0</v>
      </c>
      <c r="V93" t="s">
        <v>476</v>
      </c>
      <c r="W93">
        <v>18873493</v>
      </c>
      <c r="X93">
        <v>0</v>
      </c>
      <c r="Y93">
        <v>0</v>
      </c>
      <c r="Z93">
        <v>0</v>
      </c>
    </row>
    <row r="94" spans="1:26" x14ac:dyDescent="0.25">
      <c r="A94" t="s">
        <v>491</v>
      </c>
      <c r="B94" t="s">
        <v>974</v>
      </c>
      <c r="C94" t="s">
        <v>487</v>
      </c>
      <c r="D94">
        <v>2127</v>
      </c>
      <c r="E94">
        <v>2022</v>
      </c>
      <c r="F94" t="s">
        <v>311</v>
      </c>
      <c r="G94" s="8">
        <v>44882</v>
      </c>
      <c r="H94" s="8">
        <v>44907</v>
      </c>
      <c r="I94">
        <v>2022</v>
      </c>
      <c r="J94" t="s">
        <v>488</v>
      </c>
      <c r="K94" t="s">
        <v>489</v>
      </c>
      <c r="L94" t="s">
        <v>269</v>
      </c>
      <c r="M94" t="s">
        <v>490</v>
      </c>
      <c r="N94" t="s">
        <v>169</v>
      </c>
      <c r="O94" t="s">
        <v>316</v>
      </c>
      <c r="P94" t="b">
        <v>1</v>
      </c>
      <c r="Q94">
        <v>2022</v>
      </c>
      <c r="R94" t="s">
        <v>317</v>
      </c>
      <c r="S94" t="s">
        <v>318</v>
      </c>
      <c r="T94">
        <v>826650</v>
      </c>
      <c r="V94" t="s">
        <v>476</v>
      </c>
      <c r="W94">
        <v>2068150</v>
      </c>
      <c r="X94">
        <v>0</v>
      </c>
      <c r="Y94">
        <v>826650</v>
      </c>
      <c r="Z94">
        <v>0</v>
      </c>
    </row>
    <row r="95" spans="1:26" x14ac:dyDescent="0.25">
      <c r="A95" t="s">
        <v>496</v>
      </c>
      <c r="B95" t="s">
        <v>975</v>
      </c>
      <c r="C95" t="s">
        <v>492</v>
      </c>
      <c r="D95">
        <v>2128</v>
      </c>
      <c r="E95">
        <v>2022</v>
      </c>
      <c r="F95" t="s">
        <v>470</v>
      </c>
      <c r="G95" s="8">
        <v>44882</v>
      </c>
      <c r="H95" s="8">
        <v>44907</v>
      </c>
      <c r="I95">
        <v>2022</v>
      </c>
      <c r="J95" t="s">
        <v>493</v>
      </c>
      <c r="K95" t="s">
        <v>494</v>
      </c>
      <c r="L95" t="s">
        <v>269</v>
      </c>
      <c r="M95" t="s">
        <v>495</v>
      </c>
      <c r="N95" t="s">
        <v>169</v>
      </c>
      <c r="O95" t="s">
        <v>124</v>
      </c>
      <c r="P95" t="b">
        <v>1</v>
      </c>
      <c r="Q95">
        <v>2022</v>
      </c>
      <c r="R95" t="s">
        <v>474</v>
      </c>
      <c r="S95" t="s">
        <v>21</v>
      </c>
      <c r="T95">
        <v>1102200</v>
      </c>
      <c r="V95" t="s">
        <v>476</v>
      </c>
      <c r="W95">
        <v>14349313</v>
      </c>
      <c r="X95">
        <v>0</v>
      </c>
      <c r="Y95">
        <v>1102200</v>
      </c>
      <c r="Z95">
        <v>0</v>
      </c>
    </row>
    <row r="96" spans="1:26" x14ac:dyDescent="0.25">
      <c r="A96" t="s">
        <v>501</v>
      </c>
      <c r="B96" t="s">
        <v>976</v>
      </c>
      <c r="C96" t="s">
        <v>497</v>
      </c>
      <c r="D96">
        <v>2129</v>
      </c>
      <c r="E96">
        <v>2022</v>
      </c>
      <c r="F96" t="s">
        <v>470</v>
      </c>
      <c r="G96" s="8">
        <v>44882</v>
      </c>
      <c r="H96" s="8">
        <v>44907</v>
      </c>
      <c r="I96">
        <v>2022</v>
      </c>
      <c r="J96" t="s">
        <v>498</v>
      </c>
      <c r="K96" t="s">
        <v>499</v>
      </c>
      <c r="L96" t="s">
        <v>269</v>
      </c>
      <c r="M96" t="s">
        <v>500</v>
      </c>
      <c r="N96" t="s">
        <v>169</v>
      </c>
      <c r="O96" t="s">
        <v>124</v>
      </c>
      <c r="P96" t="b">
        <v>1</v>
      </c>
      <c r="Q96">
        <v>2022</v>
      </c>
      <c r="R96" t="s">
        <v>474</v>
      </c>
      <c r="S96" t="s">
        <v>21</v>
      </c>
      <c r="T96">
        <v>741480</v>
      </c>
      <c r="V96" t="s">
        <v>476</v>
      </c>
      <c r="W96">
        <v>14349313</v>
      </c>
      <c r="X96">
        <v>0</v>
      </c>
      <c r="Y96">
        <v>741480</v>
      </c>
      <c r="Z96">
        <v>0</v>
      </c>
    </row>
    <row r="97" spans="1:26" x14ac:dyDescent="0.25">
      <c r="A97" t="s">
        <v>506</v>
      </c>
      <c r="B97" t="s">
        <v>83</v>
      </c>
      <c r="C97" t="s">
        <v>502</v>
      </c>
      <c r="D97">
        <v>2130</v>
      </c>
      <c r="E97">
        <v>2022</v>
      </c>
      <c r="F97" t="s">
        <v>470</v>
      </c>
      <c r="G97" s="8">
        <v>44882</v>
      </c>
      <c r="H97" s="8">
        <v>44907</v>
      </c>
      <c r="I97">
        <v>2022</v>
      </c>
      <c r="J97" t="s">
        <v>503</v>
      </c>
      <c r="K97" t="s">
        <v>504</v>
      </c>
      <c r="L97" t="s">
        <v>269</v>
      </c>
      <c r="M97" t="s">
        <v>505</v>
      </c>
      <c r="N97" t="s">
        <v>169</v>
      </c>
      <c r="O97" t="s">
        <v>124</v>
      </c>
      <c r="P97" t="b">
        <v>1</v>
      </c>
      <c r="Q97">
        <v>2022</v>
      </c>
      <c r="R97" t="s">
        <v>474</v>
      </c>
      <c r="S97" t="s">
        <v>21</v>
      </c>
      <c r="T97">
        <v>741480</v>
      </c>
      <c r="V97" t="s">
        <v>476</v>
      </c>
      <c r="W97">
        <v>14349313</v>
      </c>
      <c r="X97">
        <v>0</v>
      </c>
      <c r="Y97">
        <v>741480</v>
      </c>
      <c r="Z97">
        <v>0</v>
      </c>
    </row>
    <row r="98" spans="1:26" x14ac:dyDescent="0.25">
      <c r="A98" t="s">
        <v>511</v>
      </c>
      <c r="B98" t="s">
        <v>977</v>
      </c>
      <c r="C98" t="s">
        <v>507</v>
      </c>
      <c r="D98">
        <v>2131</v>
      </c>
      <c r="E98">
        <v>2022</v>
      </c>
      <c r="F98" t="s">
        <v>470</v>
      </c>
      <c r="G98" s="8">
        <v>44882</v>
      </c>
      <c r="H98" s="8">
        <v>44907</v>
      </c>
      <c r="I98">
        <v>2022</v>
      </c>
      <c r="J98" t="s">
        <v>508</v>
      </c>
      <c r="K98" t="s">
        <v>509</v>
      </c>
      <c r="L98" t="s">
        <v>269</v>
      </c>
      <c r="M98" t="s">
        <v>510</v>
      </c>
      <c r="N98" t="s">
        <v>169</v>
      </c>
      <c r="O98" t="s">
        <v>124</v>
      </c>
      <c r="P98" t="b">
        <v>1</v>
      </c>
      <c r="Q98">
        <v>2022</v>
      </c>
      <c r="R98" t="s">
        <v>474</v>
      </c>
      <c r="S98" t="s">
        <v>21</v>
      </c>
      <c r="T98">
        <v>741480</v>
      </c>
      <c r="V98" t="s">
        <v>476</v>
      </c>
      <c r="W98">
        <v>14349313</v>
      </c>
      <c r="X98">
        <v>0</v>
      </c>
      <c r="Y98">
        <v>741480</v>
      </c>
      <c r="Z98">
        <v>0</v>
      </c>
    </row>
    <row r="99" spans="1:26" x14ac:dyDescent="0.25">
      <c r="A99" t="s">
        <v>516</v>
      </c>
      <c r="B99" t="s">
        <v>978</v>
      </c>
      <c r="C99" t="s">
        <v>512</v>
      </c>
      <c r="D99">
        <v>2132</v>
      </c>
      <c r="E99">
        <v>2022</v>
      </c>
      <c r="F99" t="s">
        <v>470</v>
      </c>
      <c r="G99" s="8">
        <v>44882</v>
      </c>
      <c r="H99" s="8">
        <v>44907</v>
      </c>
      <c r="I99">
        <v>2022</v>
      </c>
      <c r="J99" t="s">
        <v>513</v>
      </c>
      <c r="K99" t="s">
        <v>514</v>
      </c>
      <c r="L99" t="s">
        <v>269</v>
      </c>
      <c r="M99" t="s">
        <v>515</v>
      </c>
      <c r="N99" t="s">
        <v>169</v>
      </c>
      <c r="O99" t="s">
        <v>124</v>
      </c>
      <c r="P99" t="b">
        <v>1</v>
      </c>
      <c r="Q99">
        <v>2022</v>
      </c>
      <c r="R99" t="s">
        <v>474</v>
      </c>
      <c r="S99" t="s">
        <v>21</v>
      </c>
      <c r="T99">
        <v>741480</v>
      </c>
      <c r="V99" t="s">
        <v>476</v>
      </c>
      <c r="W99">
        <v>14349313</v>
      </c>
      <c r="X99">
        <v>0</v>
      </c>
      <c r="Y99">
        <v>556110</v>
      </c>
      <c r="Z99">
        <v>0</v>
      </c>
    </row>
    <row r="100" spans="1:26" x14ac:dyDescent="0.25">
      <c r="A100" t="s">
        <v>521</v>
      </c>
      <c r="B100" t="s">
        <v>84</v>
      </c>
      <c r="C100" t="s">
        <v>517</v>
      </c>
      <c r="D100">
        <v>2133</v>
      </c>
      <c r="E100">
        <v>2022</v>
      </c>
      <c r="F100" t="s">
        <v>470</v>
      </c>
      <c r="G100" s="8">
        <v>44882</v>
      </c>
      <c r="H100" s="8">
        <v>44907</v>
      </c>
      <c r="I100">
        <v>2022</v>
      </c>
      <c r="J100" t="s">
        <v>518</v>
      </c>
      <c r="K100" t="s">
        <v>519</v>
      </c>
      <c r="L100" t="s">
        <v>269</v>
      </c>
      <c r="M100" t="s">
        <v>520</v>
      </c>
      <c r="N100" t="s">
        <v>169</v>
      </c>
      <c r="O100" t="s">
        <v>124</v>
      </c>
      <c r="P100" t="b">
        <v>1</v>
      </c>
      <c r="Q100">
        <v>2022</v>
      </c>
      <c r="R100" t="s">
        <v>474</v>
      </c>
      <c r="S100" t="s">
        <v>21</v>
      </c>
      <c r="T100">
        <v>741480</v>
      </c>
      <c r="V100" t="s">
        <v>476</v>
      </c>
      <c r="W100">
        <v>14349313</v>
      </c>
      <c r="X100">
        <v>0</v>
      </c>
      <c r="Y100">
        <v>741480</v>
      </c>
      <c r="Z100">
        <v>0</v>
      </c>
    </row>
    <row r="101" spans="1:26" x14ac:dyDescent="0.25">
      <c r="A101" t="s">
        <v>526</v>
      </c>
      <c r="B101" t="s">
        <v>63</v>
      </c>
      <c r="C101" t="s">
        <v>522</v>
      </c>
      <c r="D101">
        <v>2134</v>
      </c>
      <c r="E101">
        <v>2022</v>
      </c>
      <c r="F101" t="s">
        <v>266</v>
      </c>
      <c r="G101" s="8">
        <v>44902</v>
      </c>
      <c r="H101" s="8">
        <v>44907</v>
      </c>
      <c r="I101">
        <v>2022</v>
      </c>
      <c r="J101" t="s">
        <v>523</v>
      </c>
      <c r="K101" t="s">
        <v>524</v>
      </c>
      <c r="L101" t="s">
        <v>269</v>
      </c>
      <c r="M101" t="s">
        <v>525</v>
      </c>
      <c r="N101" t="s">
        <v>169</v>
      </c>
      <c r="O101" t="s">
        <v>123</v>
      </c>
      <c r="P101" t="b">
        <v>1</v>
      </c>
      <c r="Q101">
        <v>2022</v>
      </c>
      <c r="R101" t="s">
        <v>271</v>
      </c>
      <c r="S101" t="s">
        <v>18</v>
      </c>
      <c r="T101">
        <v>1326000</v>
      </c>
      <c r="V101" t="s">
        <v>476</v>
      </c>
      <c r="W101">
        <v>10126000</v>
      </c>
      <c r="X101">
        <v>0</v>
      </c>
      <c r="Y101">
        <v>1326000</v>
      </c>
      <c r="Z101">
        <v>0</v>
      </c>
    </row>
    <row r="102" spans="1:26" hidden="1" x14ac:dyDescent="0.25">
      <c r="A102" t="s">
        <v>533</v>
      </c>
      <c r="B102" t="s">
        <v>533</v>
      </c>
      <c r="C102" t="s">
        <v>527</v>
      </c>
      <c r="D102">
        <v>2135</v>
      </c>
      <c r="E102">
        <v>2022</v>
      </c>
      <c r="F102" t="s">
        <v>528</v>
      </c>
      <c r="G102" s="8">
        <v>44904</v>
      </c>
      <c r="H102" s="8">
        <v>44908</v>
      </c>
      <c r="I102">
        <v>2022</v>
      </c>
      <c r="J102" t="s">
        <v>529</v>
      </c>
      <c r="K102" t="s">
        <v>530</v>
      </c>
      <c r="L102" t="s">
        <v>167</v>
      </c>
      <c r="M102" t="s">
        <v>531</v>
      </c>
      <c r="N102" t="s">
        <v>169</v>
      </c>
      <c r="O102" t="s">
        <v>532</v>
      </c>
      <c r="P102" t="b">
        <v>0</v>
      </c>
      <c r="Q102">
        <v>2022</v>
      </c>
      <c r="R102" t="s">
        <v>171</v>
      </c>
      <c r="S102" t="s">
        <v>23</v>
      </c>
      <c r="T102">
        <v>515035</v>
      </c>
      <c r="V102" t="s">
        <v>534</v>
      </c>
      <c r="W102">
        <v>41550995</v>
      </c>
      <c r="X102">
        <v>0</v>
      </c>
      <c r="Y102">
        <v>0</v>
      </c>
      <c r="Z102">
        <v>0</v>
      </c>
    </row>
    <row r="103" spans="1:26" hidden="1" x14ac:dyDescent="0.25">
      <c r="A103" t="s">
        <v>172</v>
      </c>
      <c r="B103" t="s">
        <v>172</v>
      </c>
      <c r="C103" t="s">
        <v>535</v>
      </c>
      <c r="D103">
        <v>2136</v>
      </c>
      <c r="E103">
        <v>2022</v>
      </c>
      <c r="F103" t="s">
        <v>536</v>
      </c>
      <c r="G103" s="8">
        <v>44890</v>
      </c>
      <c r="H103" s="8">
        <v>44908</v>
      </c>
      <c r="I103">
        <v>2022</v>
      </c>
      <c r="J103" t="s">
        <v>233</v>
      </c>
      <c r="K103" t="s">
        <v>234</v>
      </c>
      <c r="L103" t="s">
        <v>167</v>
      </c>
      <c r="M103" t="s">
        <v>537</v>
      </c>
      <c r="N103" t="s">
        <v>169</v>
      </c>
      <c r="O103" t="s">
        <v>538</v>
      </c>
      <c r="P103" t="b">
        <v>0</v>
      </c>
      <c r="Q103">
        <v>2022</v>
      </c>
      <c r="R103" t="s">
        <v>171</v>
      </c>
      <c r="S103" t="s">
        <v>23</v>
      </c>
      <c r="T103">
        <v>144176</v>
      </c>
      <c r="V103" t="s">
        <v>173</v>
      </c>
      <c r="W103">
        <v>146821</v>
      </c>
      <c r="X103">
        <v>0</v>
      </c>
      <c r="Y103">
        <v>0</v>
      </c>
      <c r="Z103">
        <v>0</v>
      </c>
    </row>
    <row r="104" spans="1:26" hidden="1" x14ac:dyDescent="0.25">
      <c r="A104" t="s">
        <v>172</v>
      </c>
      <c r="B104" t="s">
        <v>172</v>
      </c>
      <c r="C104" t="s">
        <v>539</v>
      </c>
      <c r="D104">
        <v>2137</v>
      </c>
      <c r="E104">
        <v>2022</v>
      </c>
      <c r="F104" t="s">
        <v>540</v>
      </c>
      <c r="G104" s="8">
        <v>44908</v>
      </c>
      <c r="H104" s="8">
        <v>44908</v>
      </c>
      <c r="I104">
        <v>2022</v>
      </c>
      <c r="J104" t="s">
        <v>233</v>
      </c>
      <c r="K104" t="s">
        <v>234</v>
      </c>
      <c r="L104" t="s">
        <v>167</v>
      </c>
      <c r="M104" t="s">
        <v>537</v>
      </c>
      <c r="N104" t="s">
        <v>169</v>
      </c>
      <c r="O104" t="s">
        <v>538</v>
      </c>
      <c r="P104" t="b">
        <v>0</v>
      </c>
      <c r="Q104">
        <v>2022</v>
      </c>
      <c r="R104" t="s">
        <v>171</v>
      </c>
      <c r="S104" t="s">
        <v>23</v>
      </c>
      <c r="T104">
        <v>73088</v>
      </c>
      <c r="V104" t="s">
        <v>173</v>
      </c>
      <c r="W104">
        <v>1234332</v>
      </c>
      <c r="X104">
        <v>0</v>
      </c>
      <c r="Y104">
        <v>0</v>
      </c>
      <c r="Z104">
        <v>0</v>
      </c>
    </row>
    <row r="105" spans="1:26" hidden="1" x14ac:dyDescent="0.25">
      <c r="A105" t="s">
        <v>172</v>
      </c>
      <c r="B105" t="s">
        <v>172</v>
      </c>
      <c r="C105" t="s">
        <v>541</v>
      </c>
      <c r="D105">
        <v>2139</v>
      </c>
      <c r="E105">
        <v>2022</v>
      </c>
      <c r="F105" t="s">
        <v>540</v>
      </c>
      <c r="G105" s="8">
        <v>44908</v>
      </c>
      <c r="H105" s="8">
        <v>44908</v>
      </c>
      <c r="I105">
        <v>2022</v>
      </c>
      <c r="J105" t="s">
        <v>175</v>
      </c>
      <c r="K105" t="s">
        <v>176</v>
      </c>
      <c r="L105" t="s">
        <v>167</v>
      </c>
      <c r="M105" t="s">
        <v>537</v>
      </c>
      <c r="N105" t="s">
        <v>169</v>
      </c>
      <c r="O105" t="s">
        <v>538</v>
      </c>
      <c r="P105" t="b">
        <v>0</v>
      </c>
      <c r="Q105">
        <v>2022</v>
      </c>
      <c r="R105" t="s">
        <v>171</v>
      </c>
      <c r="S105" t="s">
        <v>23</v>
      </c>
      <c r="T105">
        <v>591954</v>
      </c>
      <c r="V105" t="s">
        <v>173</v>
      </c>
      <c r="W105">
        <v>1234332</v>
      </c>
      <c r="X105">
        <v>0</v>
      </c>
      <c r="Y105">
        <v>0</v>
      </c>
      <c r="Z105">
        <v>0</v>
      </c>
    </row>
    <row r="106" spans="1:26" hidden="1" x14ac:dyDescent="0.25">
      <c r="A106" t="s">
        <v>172</v>
      </c>
      <c r="B106" t="s">
        <v>172</v>
      </c>
      <c r="C106" t="s">
        <v>542</v>
      </c>
      <c r="D106">
        <v>2140</v>
      </c>
      <c r="E106">
        <v>2022</v>
      </c>
      <c r="F106" t="s">
        <v>543</v>
      </c>
      <c r="G106" s="8">
        <v>44897</v>
      </c>
      <c r="H106" s="8">
        <v>44908</v>
      </c>
      <c r="I106">
        <v>2022</v>
      </c>
      <c r="J106" t="s">
        <v>544</v>
      </c>
      <c r="K106" t="s">
        <v>545</v>
      </c>
      <c r="L106" t="s">
        <v>269</v>
      </c>
      <c r="M106" t="s">
        <v>546</v>
      </c>
      <c r="N106" t="s">
        <v>169</v>
      </c>
      <c r="O106" t="s">
        <v>547</v>
      </c>
      <c r="P106" t="b">
        <v>1</v>
      </c>
      <c r="Q106">
        <v>2022</v>
      </c>
      <c r="R106" t="s">
        <v>548</v>
      </c>
      <c r="S106" t="s">
        <v>549</v>
      </c>
      <c r="T106">
        <v>5000000</v>
      </c>
      <c r="V106" t="s">
        <v>173</v>
      </c>
      <c r="W106">
        <v>75000000</v>
      </c>
      <c r="X106">
        <v>0</v>
      </c>
      <c r="Y106">
        <v>5000000</v>
      </c>
      <c r="Z106">
        <v>0</v>
      </c>
    </row>
    <row r="107" spans="1:26" hidden="1" x14ac:dyDescent="0.25">
      <c r="A107" t="s">
        <v>172</v>
      </c>
      <c r="B107" t="s">
        <v>172</v>
      </c>
      <c r="C107" t="s">
        <v>550</v>
      </c>
      <c r="D107">
        <v>2141</v>
      </c>
      <c r="E107">
        <v>2022</v>
      </c>
      <c r="F107" t="s">
        <v>543</v>
      </c>
      <c r="G107" s="8">
        <v>44897</v>
      </c>
      <c r="H107" s="8">
        <v>44908</v>
      </c>
      <c r="I107">
        <v>2022</v>
      </c>
      <c r="J107" t="s">
        <v>551</v>
      </c>
      <c r="K107" t="s">
        <v>552</v>
      </c>
      <c r="L107" t="s">
        <v>269</v>
      </c>
      <c r="M107" t="s">
        <v>546</v>
      </c>
      <c r="N107" t="s">
        <v>169</v>
      </c>
      <c r="O107" t="s">
        <v>547</v>
      </c>
      <c r="P107" t="b">
        <v>1</v>
      </c>
      <c r="Q107">
        <v>2022</v>
      </c>
      <c r="R107" t="s">
        <v>548</v>
      </c>
      <c r="S107" t="s">
        <v>549</v>
      </c>
      <c r="T107">
        <v>5000000</v>
      </c>
      <c r="V107" t="s">
        <v>173</v>
      </c>
      <c r="W107">
        <v>75000000</v>
      </c>
      <c r="X107">
        <v>0</v>
      </c>
      <c r="Y107">
        <v>5000000</v>
      </c>
      <c r="Z107">
        <v>0</v>
      </c>
    </row>
    <row r="108" spans="1:26" hidden="1" x14ac:dyDescent="0.25">
      <c r="A108" t="s">
        <v>172</v>
      </c>
      <c r="B108" t="s">
        <v>172</v>
      </c>
      <c r="C108" t="s">
        <v>553</v>
      </c>
      <c r="D108">
        <v>2142</v>
      </c>
      <c r="E108">
        <v>2022</v>
      </c>
      <c r="F108" t="s">
        <v>543</v>
      </c>
      <c r="G108" s="8">
        <v>44897</v>
      </c>
      <c r="H108" s="8">
        <v>44908</v>
      </c>
      <c r="I108">
        <v>2022</v>
      </c>
      <c r="J108" t="s">
        <v>554</v>
      </c>
      <c r="K108" t="s">
        <v>555</v>
      </c>
      <c r="L108" t="s">
        <v>269</v>
      </c>
      <c r="M108" t="s">
        <v>546</v>
      </c>
      <c r="N108" t="s">
        <v>169</v>
      </c>
      <c r="O108" t="s">
        <v>547</v>
      </c>
      <c r="P108" t="b">
        <v>1</v>
      </c>
      <c r="Q108">
        <v>2022</v>
      </c>
      <c r="R108" t="s">
        <v>548</v>
      </c>
      <c r="S108" t="s">
        <v>549</v>
      </c>
      <c r="T108">
        <v>5000000</v>
      </c>
      <c r="V108" t="s">
        <v>173</v>
      </c>
      <c r="W108">
        <v>75000000</v>
      </c>
      <c r="X108">
        <v>0</v>
      </c>
      <c r="Y108">
        <v>5000000</v>
      </c>
      <c r="Z108">
        <v>0</v>
      </c>
    </row>
    <row r="109" spans="1:26" hidden="1" x14ac:dyDescent="0.25">
      <c r="A109" t="s">
        <v>172</v>
      </c>
      <c r="B109" t="s">
        <v>172</v>
      </c>
      <c r="C109" t="s">
        <v>556</v>
      </c>
      <c r="D109">
        <v>2143</v>
      </c>
      <c r="E109">
        <v>2022</v>
      </c>
      <c r="F109" t="s">
        <v>543</v>
      </c>
      <c r="G109" s="8">
        <v>44897</v>
      </c>
      <c r="H109" s="8">
        <v>44908</v>
      </c>
      <c r="I109">
        <v>2022</v>
      </c>
      <c r="J109" t="s">
        <v>557</v>
      </c>
      <c r="K109" t="s">
        <v>558</v>
      </c>
      <c r="L109" t="s">
        <v>269</v>
      </c>
      <c r="M109" t="s">
        <v>546</v>
      </c>
      <c r="N109" t="s">
        <v>169</v>
      </c>
      <c r="O109" t="s">
        <v>547</v>
      </c>
      <c r="P109" t="b">
        <v>1</v>
      </c>
      <c r="Q109">
        <v>2022</v>
      </c>
      <c r="R109" t="s">
        <v>548</v>
      </c>
      <c r="S109" t="s">
        <v>549</v>
      </c>
      <c r="T109">
        <v>5000000</v>
      </c>
      <c r="V109" t="s">
        <v>173</v>
      </c>
      <c r="W109">
        <v>75000000</v>
      </c>
      <c r="X109">
        <v>0</v>
      </c>
      <c r="Y109">
        <v>5000000</v>
      </c>
      <c r="Z109">
        <v>0</v>
      </c>
    </row>
    <row r="110" spans="1:26" hidden="1" x14ac:dyDescent="0.25">
      <c r="A110" t="s">
        <v>172</v>
      </c>
      <c r="B110" t="s">
        <v>172</v>
      </c>
      <c r="C110" t="s">
        <v>559</v>
      </c>
      <c r="D110">
        <v>2144</v>
      </c>
      <c r="E110">
        <v>2022</v>
      </c>
      <c r="F110" t="s">
        <v>543</v>
      </c>
      <c r="G110" s="8">
        <v>44897</v>
      </c>
      <c r="H110" s="8">
        <v>44908</v>
      </c>
      <c r="I110">
        <v>2022</v>
      </c>
      <c r="J110" t="s">
        <v>560</v>
      </c>
      <c r="K110" t="s">
        <v>561</v>
      </c>
      <c r="L110" t="s">
        <v>269</v>
      </c>
      <c r="M110" t="s">
        <v>546</v>
      </c>
      <c r="N110" t="s">
        <v>169</v>
      </c>
      <c r="O110" t="s">
        <v>547</v>
      </c>
      <c r="P110" t="b">
        <v>1</v>
      </c>
      <c r="Q110">
        <v>2022</v>
      </c>
      <c r="R110" t="s">
        <v>548</v>
      </c>
      <c r="S110" t="s">
        <v>549</v>
      </c>
      <c r="T110">
        <v>5000000</v>
      </c>
      <c r="V110" t="s">
        <v>173</v>
      </c>
      <c r="W110">
        <v>75000000</v>
      </c>
      <c r="X110">
        <v>0</v>
      </c>
      <c r="Y110">
        <v>5000000</v>
      </c>
      <c r="Z110">
        <v>0</v>
      </c>
    </row>
    <row r="111" spans="1:26" hidden="1" x14ac:dyDescent="0.25">
      <c r="A111" t="s">
        <v>172</v>
      </c>
      <c r="B111" t="s">
        <v>172</v>
      </c>
      <c r="C111" t="s">
        <v>562</v>
      </c>
      <c r="D111">
        <v>2145</v>
      </c>
      <c r="E111">
        <v>2022</v>
      </c>
      <c r="F111" t="s">
        <v>543</v>
      </c>
      <c r="G111" s="8">
        <v>44897</v>
      </c>
      <c r="H111" s="8">
        <v>44908</v>
      </c>
      <c r="I111">
        <v>2022</v>
      </c>
      <c r="J111" t="s">
        <v>563</v>
      </c>
      <c r="K111" t="s">
        <v>564</v>
      </c>
      <c r="L111" t="s">
        <v>269</v>
      </c>
      <c r="M111" t="s">
        <v>546</v>
      </c>
      <c r="N111" t="s">
        <v>169</v>
      </c>
      <c r="O111" t="s">
        <v>547</v>
      </c>
      <c r="P111" t="b">
        <v>1</v>
      </c>
      <c r="Q111">
        <v>2022</v>
      </c>
      <c r="R111" t="s">
        <v>548</v>
      </c>
      <c r="S111" t="s">
        <v>549</v>
      </c>
      <c r="T111">
        <v>5000000</v>
      </c>
      <c r="V111" t="s">
        <v>173</v>
      </c>
      <c r="W111">
        <v>75000000</v>
      </c>
      <c r="X111">
        <v>0</v>
      </c>
      <c r="Y111">
        <v>5000000</v>
      </c>
      <c r="Z111">
        <v>0</v>
      </c>
    </row>
    <row r="112" spans="1:26" hidden="1" x14ac:dyDescent="0.25">
      <c r="A112" t="s">
        <v>172</v>
      </c>
      <c r="B112" t="s">
        <v>172</v>
      </c>
      <c r="C112" t="s">
        <v>565</v>
      </c>
      <c r="D112">
        <v>2146</v>
      </c>
      <c r="E112">
        <v>2022</v>
      </c>
      <c r="F112" t="s">
        <v>543</v>
      </c>
      <c r="G112" s="8">
        <v>44897</v>
      </c>
      <c r="H112" s="8">
        <v>44908</v>
      </c>
      <c r="I112">
        <v>2022</v>
      </c>
      <c r="J112" t="s">
        <v>566</v>
      </c>
      <c r="K112" t="s">
        <v>567</v>
      </c>
      <c r="L112" t="s">
        <v>269</v>
      </c>
      <c r="M112" t="s">
        <v>546</v>
      </c>
      <c r="N112" t="s">
        <v>169</v>
      </c>
      <c r="O112" t="s">
        <v>547</v>
      </c>
      <c r="P112" t="b">
        <v>1</v>
      </c>
      <c r="Q112">
        <v>2022</v>
      </c>
      <c r="R112" t="s">
        <v>548</v>
      </c>
      <c r="S112" t="s">
        <v>549</v>
      </c>
      <c r="T112">
        <v>5000000</v>
      </c>
      <c r="V112" t="s">
        <v>173</v>
      </c>
      <c r="W112">
        <v>75000000</v>
      </c>
      <c r="X112">
        <v>0</v>
      </c>
      <c r="Y112">
        <v>5000000</v>
      </c>
      <c r="Z112">
        <v>0</v>
      </c>
    </row>
    <row r="113" spans="1:26" hidden="1" x14ac:dyDescent="0.25">
      <c r="A113" t="s">
        <v>172</v>
      </c>
      <c r="B113" t="s">
        <v>172</v>
      </c>
      <c r="C113" t="s">
        <v>568</v>
      </c>
      <c r="D113">
        <v>2147</v>
      </c>
      <c r="E113">
        <v>2022</v>
      </c>
      <c r="F113" t="s">
        <v>543</v>
      </c>
      <c r="G113" s="8">
        <v>44897</v>
      </c>
      <c r="H113" s="8">
        <v>44908</v>
      </c>
      <c r="I113">
        <v>2022</v>
      </c>
      <c r="J113" t="s">
        <v>569</v>
      </c>
      <c r="K113" t="s">
        <v>570</v>
      </c>
      <c r="L113" t="s">
        <v>269</v>
      </c>
      <c r="M113" t="s">
        <v>546</v>
      </c>
      <c r="N113" t="s">
        <v>169</v>
      </c>
      <c r="O113" t="s">
        <v>547</v>
      </c>
      <c r="P113" t="b">
        <v>1</v>
      </c>
      <c r="Q113">
        <v>2022</v>
      </c>
      <c r="R113" t="s">
        <v>548</v>
      </c>
      <c r="S113" t="s">
        <v>549</v>
      </c>
      <c r="T113">
        <v>5000000</v>
      </c>
      <c r="V113" t="s">
        <v>173</v>
      </c>
      <c r="W113">
        <v>75000000</v>
      </c>
      <c r="X113">
        <v>0</v>
      </c>
      <c r="Y113">
        <v>5000000</v>
      </c>
      <c r="Z113">
        <v>0</v>
      </c>
    </row>
    <row r="114" spans="1:26" hidden="1" x14ac:dyDescent="0.25">
      <c r="A114" t="s">
        <v>172</v>
      </c>
      <c r="B114" t="s">
        <v>172</v>
      </c>
      <c r="C114" t="s">
        <v>571</v>
      </c>
      <c r="D114">
        <v>2148</v>
      </c>
      <c r="E114">
        <v>2022</v>
      </c>
      <c r="F114" t="s">
        <v>543</v>
      </c>
      <c r="G114" s="8">
        <v>44897</v>
      </c>
      <c r="H114" s="8">
        <v>44908</v>
      </c>
      <c r="I114">
        <v>2022</v>
      </c>
      <c r="J114" t="s">
        <v>572</v>
      </c>
      <c r="K114" t="s">
        <v>573</v>
      </c>
      <c r="L114" t="s">
        <v>269</v>
      </c>
      <c r="M114" t="s">
        <v>546</v>
      </c>
      <c r="N114" t="s">
        <v>169</v>
      </c>
      <c r="O114" t="s">
        <v>547</v>
      </c>
      <c r="P114" t="b">
        <v>1</v>
      </c>
      <c r="Q114">
        <v>2022</v>
      </c>
      <c r="R114" t="s">
        <v>548</v>
      </c>
      <c r="S114" t="s">
        <v>549</v>
      </c>
      <c r="T114">
        <v>5000000</v>
      </c>
      <c r="V114" t="s">
        <v>173</v>
      </c>
      <c r="W114">
        <v>75000000</v>
      </c>
      <c r="X114">
        <v>0</v>
      </c>
      <c r="Y114">
        <v>5000000</v>
      </c>
      <c r="Z114">
        <v>0</v>
      </c>
    </row>
    <row r="115" spans="1:26" hidden="1" x14ac:dyDescent="0.25">
      <c r="A115" t="s">
        <v>172</v>
      </c>
      <c r="B115" t="s">
        <v>172</v>
      </c>
      <c r="C115" t="s">
        <v>574</v>
      </c>
      <c r="D115">
        <v>2149</v>
      </c>
      <c r="E115">
        <v>2022</v>
      </c>
      <c r="F115" t="s">
        <v>543</v>
      </c>
      <c r="G115" s="8">
        <v>44897</v>
      </c>
      <c r="H115" s="8">
        <v>44908</v>
      </c>
      <c r="I115">
        <v>2022</v>
      </c>
      <c r="J115" t="s">
        <v>575</v>
      </c>
      <c r="K115" t="s">
        <v>576</v>
      </c>
      <c r="L115" t="s">
        <v>269</v>
      </c>
      <c r="M115" t="s">
        <v>546</v>
      </c>
      <c r="N115" t="s">
        <v>169</v>
      </c>
      <c r="O115" t="s">
        <v>547</v>
      </c>
      <c r="P115" t="b">
        <v>1</v>
      </c>
      <c r="Q115">
        <v>2022</v>
      </c>
      <c r="R115" t="s">
        <v>548</v>
      </c>
      <c r="S115" t="s">
        <v>549</v>
      </c>
      <c r="T115">
        <v>5000000</v>
      </c>
      <c r="V115" t="s">
        <v>173</v>
      </c>
      <c r="W115">
        <v>75000000</v>
      </c>
      <c r="X115">
        <v>0</v>
      </c>
      <c r="Y115">
        <v>5000000</v>
      </c>
      <c r="Z115">
        <v>0</v>
      </c>
    </row>
    <row r="116" spans="1:26" hidden="1" x14ac:dyDescent="0.25">
      <c r="A116" t="s">
        <v>172</v>
      </c>
      <c r="B116" t="s">
        <v>172</v>
      </c>
      <c r="C116" t="s">
        <v>577</v>
      </c>
      <c r="D116">
        <v>2150</v>
      </c>
      <c r="E116">
        <v>2022</v>
      </c>
      <c r="F116" t="s">
        <v>543</v>
      </c>
      <c r="G116" s="8">
        <v>44897</v>
      </c>
      <c r="H116" s="8">
        <v>44908</v>
      </c>
      <c r="I116">
        <v>2022</v>
      </c>
      <c r="J116" t="s">
        <v>578</v>
      </c>
      <c r="K116" t="s">
        <v>579</v>
      </c>
      <c r="L116" t="s">
        <v>269</v>
      </c>
      <c r="M116" t="s">
        <v>546</v>
      </c>
      <c r="N116" t="s">
        <v>169</v>
      </c>
      <c r="O116" t="s">
        <v>547</v>
      </c>
      <c r="P116" t="b">
        <v>1</v>
      </c>
      <c r="Q116">
        <v>2022</v>
      </c>
      <c r="R116" t="s">
        <v>548</v>
      </c>
      <c r="S116" t="s">
        <v>549</v>
      </c>
      <c r="T116">
        <v>5000000</v>
      </c>
      <c r="V116" t="s">
        <v>173</v>
      </c>
      <c r="W116">
        <v>75000000</v>
      </c>
      <c r="X116">
        <v>0</v>
      </c>
      <c r="Y116">
        <v>5000000</v>
      </c>
      <c r="Z116">
        <v>0</v>
      </c>
    </row>
    <row r="117" spans="1:26" hidden="1" x14ac:dyDescent="0.25">
      <c r="A117" t="s">
        <v>172</v>
      </c>
      <c r="B117" t="s">
        <v>172</v>
      </c>
      <c r="C117" t="s">
        <v>580</v>
      </c>
      <c r="D117">
        <v>2151</v>
      </c>
      <c r="E117">
        <v>2022</v>
      </c>
      <c r="F117" t="s">
        <v>543</v>
      </c>
      <c r="G117" s="8">
        <v>44897</v>
      </c>
      <c r="H117" s="8">
        <v>44908</v>
      </c>
      <c r="I117">
        <v>2022</v>
      </c>
      <c r="J117" t="s">
        <v>581</v>
      </c>
      <c r="K117" t="s">
        <v>582</v>
      </c>
      <c r="L117" t="s">
        <v>269</v>
      </c>
      <c r="M117" t="s">
        <v>546</v>
      </c>
      <c r="N117" t="s">
        <v>169</v>
      </c>
      <c r="O117" t="s">
        <v>547</v>
      </c>
      <c r="P117" t="b">
        <v>1</v>
      </c>
      <c r="Q117">
        <v>2022</v>
      </c>
      <c r="R117" t="s">
        <v>548</v>
      </c>
      <c r="S117" t="s">
        <v>549</v>
      </c>
      <c r="T117">
        <v>5000000</v>
      </c>
      <c r="V117" t="s">
        <v>173</v>
      </c>
      <c r="W117">
        <v>75000000</v>
      </c>
      <c r="X117">
        <v>0</v>
      </c>
      <c r="Y117">
        <v>5000000</v>
      </c>
      <c r="Z117">
        <v>0</v>
      </c>
    </row>
    <row r="118" spans="1:26" hidden="1" x14ac:dyDescent="0.25">
      <c r="A118" t="s">
        <v>27</v>
      </c>
      <c r="B118" t="s">
        <v>27</v>
      </c>
      <c r="C118" t="s">
        <v>583</v>
      </c>
      <c r="D118">
        <v>2155</v>
      </c>
      <c r="E118">
        <v>2022</v>
      </c>
      <c r="F118" t="s">
        <v>584</v>
      </c>
      <c r="G118" s="8">
        <v>44904</v>
      </c>
      <c r="H118" s="8">
        <v>44908</v>
      </c>
      <c r="I118">
        <v>2022</v>
      </c>
      <c r="J118" t="s">
        <v>585</v>
      </c>
      <c r="K118" t="s">
        <v>586</v>
      </c>
      <c r="L118" t="s">
        <v>167</v>
      </c>
      <c r="M118" t="s">
        <v>587</v>
      </c>
      <c r="N118" t="s">
        <v>169</v>
      </c>
      <c r="O118" t="s">
        <v>588</v>
      </c>
      <c r="P118" t="b">
        <v>0</v>
      </c>
      <c r="Q118">
        <v>2022</v>
      </c>
      <c r="R118" t="s">
        <v>171</v>
      </c>
      <c r="S118" t="s">
        <v>23</v>
      </c>
      <c r="T118">
        <v>41098277</v>
      </c>
      <c r="V118" t="s">
        <v>534</v>
      </c>
      <c r="W118">
        <v>41098277</v>
      </c>
      <c r="X118">
        <v>0</v>
      </c>
      <c r="Y118">
        <v>0</v>
      </c>
      <c r="Z118">
        <v>0</v>
      </c>
    </row>
    <row r="119" spans="1:26" hidden="1" x14ac:dyDescent="0.25">
      <c r="A119" t="s">
        <v>172</v>
      </c>
      <c r="B119" t="s">
        <v>172</v>
      </c>
      <c r="C119" t="s">
        <v>589</v>
      </c>
      <c r="D119">
        <v>2156</v>
      </c>
      <c r="E119">
        <v>2022</v>
      </c>
      <c r="F119" t="s">
        <v>590</v>
      </c>
      <c r="G119" s="8">
        <v>44587</v>
      </c>
      <c r="H119" s="8">
        <v>44908</v>
      </c>
      <c r="I119">
        <v>2022</v>
      </c>
      <c r="J119" t="s">
        <v>591</v>
      </c>
      <c r="K119" t="s">
        <v>592</v>
      </c>
      <c r="L119" t="s">
        <v>167</v>
      </c>
      <c r="M119" t="s">
        <v>593</v>
      </c>
      <c r="N119" t="s">
        <v>169</v>
      </c>
      <c r="O119" t="s">
        <v>594</v>
      </c>
      <c r="P119" t="b">
        <v>0</v>
      </c>
      <c r="Q119">
        <v>2022</v>
      </c>
      <c r="R119" t="s">
        <v>171</v>
      </c>
      <c r="S119" t="s">
        <v>23</v>
      </c>
      <c r="T119">
        <v>254900</v>
      </c>
      <c r="V119" t="s">
        <v>173</v>
      </c>
      <c r="W119">
        <v>184892400</v>
      </c>
      <c r="X119">
        <v>0</v>
      </c>
      <c r="Y119">
        <v>0</v>
      </c>
      <c r="Z119">
        <v>0</v>
      </c>
    </row>
    <row r="120" spans="1:26" hidden="1" x14ac:dyDescent="0.25">
      <c r="A120" t="s">
        <v>172</v>
      </c>
      <c r="B120" t="s">
        <v>172</v>
      </c>
      <c r="C120" t="s">
        <v>595</v>
      </c>
      <c r="D120">
        <v>2157</v>
      </c>
      <c r="E120">
        <v>2022</v>
      </c>
      <c r="F120" t="s">
        <v>590</v>
      </c>
      <c r="G120" s="8">
        <v>44587</v>
      </c>
      <c r="H120" s="8">
        <v>44908</v>
      </c>
      <c r="I120">
        <v>2022</v>
      </c>
      <c r="J120" t="s">
        <v>596</v>
      </c>
      <c r="K120" t="s">
        <v>597</v>
      </c>
      <c r="L120" t="s">
        <v>167</v>
      </c>
      <c r="M120" t="s">
        <v>593</v>
      </c>
      <c r="N120" t="s">
        <v>169</v>
      </c>
      <c r="O120" t="s">
        <v>594</v>
      </c>
      <c r="P120" t="b">
        <v>0</v>
      </c>
      <c r="Q120">
        <v>2022</v>
      </c>
      <c r="R120" t="s">
        <v>171</v>
      </c>
      <c r="S120" t="s">
        <v>23</v>
      </c>
      <c r="T120">
        <v>1946600</v>
      </c>
      <c r="V120" t="s">
        <v>173</v>
      </c>
      <c r="W120">
        <v>184892400</v>
      </c>
      <c r="X120">
        <v>0</v>
      </c>
      <c r="Y120">
        <v>0</v>
      </c>
      <c r="Z120">
        <v>0</v>
      </c>
    </row>
    <row r="121" spans="1:26" hidden="1" x14ac:dyDescent="0.25">
      <c r="A121" t="s">
        <v>172</v>
      </c>
      <c r="B121" t="s">
        <v>172</v>
      </c>
      <c r="C121" t="s">
        <v>598</v>
      </c>
      <c r="D121">
        <v>2158</v>
      </c>
      <c r="E121">
        <v>2022</v>
      </c>
      <c r="F121" t="s">
        <v>590</v>
      </c>
      <c r="G121" s="8">
        <v>44587</v>
      </c>
      <c r="H121" s="8">
        <v>44908</v>
      </c>
      <c r="I121">
        <v>2022</v>
      </c>
      <c r="J121" t="s">
        <v>599</v>
      </c>
      <c r="K121" t="s">
        <v>600</v>
      </c>
      <c r="L121" t="s">
        <v>167</v>
      </c>
      <c r="M121" t="s">
        <v>593</v>
      </c>
      <c r="N121" t="s">
        <v>169</v>
      </c>
      <c r="O121" t="s">
        <v>594</v>
      </c>
      <c r="P121" t="b">
        <v>0</v>
      </c>
      <c r="Q121">
        <v>2022</v>
      </c>
      <c r="R121" t="s">
        <v>171</v>
      </c>
      <c r="S121" t="s">
        <v>23</v>
      </c>
      <c r="T121">
        <v>4049000</v>
      </c>
      <c r="V121" t="s">
        <v>173</v>
      </c>
      <c r="W121">
        <v>184892400</v>
      </c>
      <c r="X121">
        <v>0</v>
      </c>
      <c r="Y121">
        <v>0</v>
      </c>
      <c r="Z121">
        <v>0</v>
      </c>
    </row>
    <row r="122" spans="1:26" hidden="1" x14ac:dyDescent="0.25">
      <c r="A122" t="s">
        <v>172</v>
      </c>
      <c r="B122" t="s">
        <v>172</v>
      </c>
      <c r="C122" t="s">
        <v>601</v>
      </c>
      <c r="D122">
        <v>2159</v>
      </c>
      <c r="E122">
        <v>2022</v>
      </c>
      <c r="F122" t="s">
        <v>590</v>
      </c>
      <c r="G122" s="8">
        <v>44587</v>
      </c>
      <c r="H122" s="8">
        <v>44908</v>
      </c>
      <c r="I122">
        <v>2022</v>
      </c>
      <c r="J122" t="s">
        <v>602</v>
      </c>
      <c r="K122" t="s">
        <v>603</v>
      </c>
      <c r="L122" t="s">
        <v>167</v>
      </c>
      <c r="M122" t="s">
        <v>593</v>
      </c>
      <c r="N122" t="s">
        <v>169</v>
      </c>
      <c r="O122" t="s">
        <v>594</v>
      </c>
      <c r="P122" t="b">
        <v>0</v>
      </c>
      <c r="Q122">
        <v>2022</v>
      </c>
      <c r="R122" t="s">
        <v>171</v>
      </c>
      <c r="S122" t="s">
        <v>23</v>
      </c>
      <c r="T122">
        <v>5459700</v>
      </c>
      <c r="V122" t="s">
        <v>173</v>
      </c>
      <c r="W122">
        <v>184892400</v>
      </c>
      <c r="X122">
        <v>0</v>
      </c>
      <c r="Y122">
        <v>0</v>
      </c>
      <c r="Z122">
        <v>0</v>
      </c>
    </row>
    <row r="123" spans="1:26" hidden="1" x14ac:dyDescent="0.25">
      <c r="A123" t="s">
        <v>172</v>
      </c>
      <c r="B123" t="s">
        <v>172</v>
      </c>
      <c r="C123" t="s">
        <v>604</v>
      </c>
      <c r="D123">
        <v>2160</v>
      </c>
      <c r="E123">
        <v>2022</v>
      </c>
      <c r="F123" t="s">
        <v>590</v>
      </c>
      <c r="G123" s="8">
        <v>44587</v>
      </c>
      <c r="H123" s="8">
        <v>44908</v>
      </c>
      <c r="I123">
        <v>2022</v>
      </c>
      <c r="J123" t="s">
        <v>605</v>
      </c>
      <c r="K123" t="s">
        <v>606</v>
      </c>
      <c r="L123" t="s">
        <v>167</v>
      </c>
      <c r="M123" t="s">
        <v>593</v>
      </c>
      <c r="N123" t="s">
        <v>169</v>
      </c>
      <c r="O123" t="s">
        <v>594</v>
      </c>
      <c r="P123" t="b">
        <v>0</v>
      </c>
      <c r="Q123">
        <v>2022</v>
      </c>
      <c r="R123" t="s">
        <v>171</v>
      </c>
      <c r="S123" t="s">
        <v>23</v>
      </c>
      <c r="T123">
        <v>1252000</v>
      </c>
      <c r="V123" t="s">
        <v>173</v>
      </c>
      <c r="W123">
        <v>184892400</v>
      </c>
      <c r="X123">
        <v>0</v>
      </c>
      <c r="Y123">
        <v>0</v>
      </c>
      <c r="Z123">
        <v>0</v>
      </c>
    </row>
    <row r="124" spans="1:26" hidden="1" x14ac:dyDescent="0.25">
      <c r="A124" t="s">
        <v>172</v>
      </c>
      <c r="B124" t="s">
        <v>172</v>
      </c>
      <c r="C124" t="s">
        <v>607</v>
      </c>
      <c r="D124">
        <v>2161</v>
      </c>
      <c r="E124">
        <v>2022</v>
      </c>
      <c r="F124" t="s">
        <v>608</v>
      </c>
      <c r="G124" s="8">
        <v>44587</v>
      </c>
      <c r="H124" s="8">
        <v>44908</v>
      </c>
      <c r="I124">
        <v>2022</v>
      </c>
      <c r="J124" t="s">
        <v>609</v>
      </c>
      <c r="K124" t="s">
        <v>610</v>
      </c>
      <c r="L124" t="s">
        <v>167</v>
      </c>
      <c r="M124" t="s">
        <v>611</v>
      </c>
      <c r="N124" t="s">
        <v>169</v>
      </c>
      <c r="O124" t="s">
        <v>612</v>
      </c>
      <c r="P124" t="b">
        <v>0</v>
      </c>
      <c r="Q124">
        <v>2022</v>
      </c>
      <c r="R124" t="s">
        <v>171</v>
      </c>
      <c r="S124" t="s">
        <v>23</v>
      </c>
      <c r="T124">
        <v>12680100</v>
      </c>
      <c r="V124" t="s">
        <v>173</v>
      </c>
      <c r="W124">
        <v>261025200</v>
      </c>
      <c r="X124">
        <v>0</v>
      </c>
      <c r="Y124">
        <v>0</v>
      </c>
      <c r="Z124">
        <v>0</v>
      </c>
    </row>
    <row r="125" spans="1:26" hidden="1" x14ac:dyDescent="0.25">
      <c r="A125" t="s">
        <v>172</v>
      </c>
      <c r="B125" t="s">
        <v>172</v>
      </c>
      <c r="C125" t="s">
        <v>613</v>
      </c>
      <c r="D125">
        <v>2162</v>
      </c>
      <c r="E125">
        <v>2022</v>
      </c>
      <c r="F125" t="s">
        <v>608</v>
      </c>
      <c r="G125" s="8">
        <v>44587</v>
      </c>
      <c r="H125" s="8">
        <v>44908</v>
      </c>
      <c r="I125">
        <v>2022</v>
      </c>
      <c r="J125" t="s">
        <v>614</v>
      </c>
      <c r="K125" t="s">
        <v>615</v>
      </c>
      <c r="L125" t="s">
        <v>167</v>
      </c>
      <c r="M125" t="s">
        <v>611</v>
      </c>
      <c r="N125" t="s">
        <v>169</v>
      </c>
      <c r="O125" t="s">
        <v>612</v>
      </c>
      <c r="P125" t="b">
        <v>0</v>
      </c>
      <c r="Q125">
        <v>2022</v>
      </c>
      <c r="R125" t="s">
        <v>171</v>
      </c>
      <c r="S125" t="s">
        <v>23</v>
      </c>
      <c r="T125">
        <v>740600</v>
      </c>
      <c r="V125" t="s">
        <v>173</v>
      </c>
      <c r="W125">
        <v>261025200</v>
      </c>
      <c r="X125">
        <v>0</v>
      </c>
      <c r="Y125">
        <v>0</v>
      </c>
      <c r="Z125">
        <v>0</v>
      </c>
    </row>
    <row r="126" spans="1:26" hidden="1" x14ac:dyDescent="0.25">
      <c r="A126" t="s">
        <v>172</v>
      </c>
      <c r="B126" t="s">
        <v>172</v>
      </c>
      <c r="C126" t="s">
        <v>616</v>
      </c>
      <c r="D126">
        <v>2163</v>
      </c>
      <c r="E126">
        <v>2022</v>
      </c>
      <c r="F126" t="s">
        <v>608</v>
      </c>
      <c r="G126" s="8">
        <v>44587</v>
      </c>
      <c r="H126" s="8">
        <v>44908</v>
      </c>
      <c r="I126">
        <v>2022</v>
      </c>
      <c r="J126" t="s">
        <v>617</v>
      </c>
      <c r="K126" t="s">
        <v>618</v>
      </c>
      <c r="L126" t="s">
        <v>167</v>
      </c>
      <c r="M126" t="s">
        <v>611</v>
      </c>
      <c r="N126" t="s">
        <v>169</v>
      </c>
      <c r="O126" t="s">
        <v>612</v>
      </c>
      <c r="P126" t="b">
        <v>0</v>
      </c>
      <c r="Q126">
        <v>2022</v>
      </c>
      <c r="R126" t="s">
        <v>171</v>
      </c>
      <c r="S126" t="s">
        <v>23</v>
      </c>
      <c r="T126">
        <v>4474500</v>
      </c>
      <c r="V126" t="s">
        <v>173</v>
      </c>
      <c r="W126">
        <v>261025200</v>
      </c>
      <c r="X126">
        <v>0</v>
      </c>
      <c r="Y126">
        <v>0</v>
      </c>
      <c r="Z126">
        <v>0</v>
      </c>
    </row>
    <row r="127" spans="1:26" hidden="1" x14ac:dyDescent="0.25">
      <c r="A127" t="s">
        <v>172</v>
      </c>
      <c r="B127" t="s">
        <v>172</v>
      </c>
      <c r="C127" t="s">
        <v>619</v>
      </c>
      <c r="D127">
        <v>2164</v>
      </c>
      <c r="E127">
        <v>2022</v>
      </c>
      <c r="F127" t="s">
        <v>608</v>
      </c>
      <c r="G127" s="8">
        <v>44587</v>
      </c>
      <c r="H127" s="8">
        <v>44908</v>
      </c>
      <c r="I127">
        <v>2022</v>
      </c>
      <c r="J127" t="s">
        <v>620</v>
      </c>
      <c r="K127" t="s">
        <v>621</v>
      </c>
      <c r="L127" t="s">
        <v>167</v>
      </c>
      <c r="M127" t="s">
        <v>611</v>
      </c>
      <c r="N127" t="s">
        <v>169</v>
      </c>
      <c r="O127" t="s">
        <v>612</v>
      </c>
      <c r="P127" t="b">
        <v>0</v>
      </c>
      <c r="Q127">
        <v>2022</v>
      </c>
      <c r="R127" t="s">
        <v>171</v>
      </c>
      <c r="S127" t="s">
        <v>23</v>
      </c>
      <c r="T127">
        <v>402000</v>
      </c>
      <c r="V127" t="s">
        <v>173</v>
      </c>
      <c r="W127">
        <v>261025200</v>
      </c>
      <c r="X127">
        <v>0</v>
      </c>
      <c r="Y127">
        <v>0</v>
      </c>
      <c r="Z127">
        <v>0</v>
      </c>
    </row>
    <row r="128" spans="1:26" hidden="1" x14ac:dyDescent="0.25">
      <c r="A128" t="s">
        <v>172</v>
      </c>
      <c r="B128" t="s">
        <v>172</v>
      </c>
      <c r="C128" t="s">
        <v>622</v>
      </c>
      <c r="D128">
        <v>2165</v>
      </c>
      <c r="E128">
        <v>2022</v>
      </c>
      <c r="F128" t="s">
        <v>623</v>
      </c>
      <c r="G128" s="8">
        <v>44587</v>
      </c>
      <c r="H128" s="8">
        <v>44908</v>
      </c>
      <c r="I128">
        <v>2022</v>
      </c>
      <c r="J128" t="s">
        <v>624</v>
      </c>
      <c r="K128" t="s">
        <v>625</v>
      </c>
      <c r="L128" t="s">
        <v>167</v>
      </c>
      <c r="M128" t="s">
        <v>626</v>
      </c>
      <c r="N128" t="s">
        <v>169</v>
      </c>
      <c r="O128" t="s">
        <v>627</v>
      </c>
      <c r="P128" t="b">
        <v>0</v>
      </c>
      <c r="Q128">
        <v>2022</v>
      </c>
      <c r="R128" t="s">
        <v>171</v>
      </c>
      <c r="S128" t="s">
        <v>23</v>
      </c>
      <c r="T128">
        <v>4569200</v>
      </c>
      <c r="V128" t="s">
        <v>173</v>
      </c>
      <c r="W128">
        <v>65254800</v>
      </c>
      <c r="X128">
        <v>0</v>
      </c>
      <c r="Y128">
        <v>0</v>
      </c>
      <c r="Z128">
        <v>0</v>
      </c>
    </row>
    <row r="129" spans="1:26" hidden="1" x14ac:dyDescent="0.25">
      <c r="A129" t="s">
        <v>172</v>
      </c>
      <c r="B129" t="s">
        <v>172</v>
      </c>
      <c r="C129" t="s">
        <v>628</v>
      </c>
      <c r="D129">
        <v>2166</v>
      </c>
      <c r="E129">
        <v>2022</v>
      </c>
      <c r="F129" t="s">
        <v>629</v>
      </c>
      <c r="G129" s="8">
        <v>44587</v>
      </c>
      <c r="H129" s="8">
        <v>44908</v>
      </c>
      <c r="I129">
        <v>2022</v>
      </c>
      <c r="J129" t="s">
        <v>585</v>
      </c>
      <c r="K129" t="s">
        <v>586</v>
      </c>
      <c r="L129" t="s">
        <v>167</v>
      </c>
      <c r="M129" t="s">
        <v>630</v>
      </c>
      <c r="N129" t="s">
        <v>169</v>
      </c>
      <c r="O129" t="s">
        <v>631</v>
      </c>
      <c r="P129" t="b">
        <v>0</v>
      </c>
      <c r="Q129">
        <v>2022</v>
      </c>
      <c r="R129" t="s">
        <v>171</v>
      </c>
      <c r="S129" t="s">
        <v>23</v>
      </c>
      <c r="T129">
        <v>6091700</v>
      </c>
      <c r="V129" t="s">
        <v>173</v>
      </c>
      <c r="W129">
        <v>87008400</v>
      </c>
      <c r="X129">
        <v>0</v>
      </c>
      <c r="Y129">
        <v>0</v>
      </c>
      <c r="Z129">
        <v>0</v>
      </c>
    </row>
    <row r="130" spans="1:26" hidden="1" x14ac:dyDescent="0.25">
      <c r="A130" t="s">
        <v>172</v>
      </c>
      <c r="B130" t="s">
        <v>172</v>
      </c>
      <c r="C130" t="s">
        <v>632</v>
      </c>
      <c r="D130">
        <v>2167</v>
      </c>
      <c r="E130">
        <v>2022</v>
      </c>
      <c r="F130" t="s">
        <v>633</v>
      </c>
      <c r="G130" s="8">
        <v>44587</v>
      </c>
      <c r="H130" s="8">
        <v>44908</v>
      </c>
      <c r="I130">
        <v>2022</v>
      </c>
      <c r="J130" t="s">
        <v>634</v>
      </c>
      <c r="K130" t="s">
        <v>635</v>
      </c>
      <c r="L130" t="s">
        <v>167</v>
      </c>
      <c r="M130" t="s">
        <v>636</v>
      </c>
      <c r="N130" t="s">
        <v>169</v>
      </c>
      <c r="O130" t="s">
        <v>637</v>
      </c>
      <c r="P130" t="b">
        <v>0</v>
      </c>
      <c r="Q130">
        <v>2022</v>
      </c>
      <c r="R130" t="s">
        <v>171</v>
      </c>
      <c r="S130" t="s">
        <v>23</v>
      </c>
      <c r="T130">
        <v>3046600</v>
      </c>
      <c r="V130" t="s">
        <v>173</v>
      </c>
      <c r="W130">
        <v>43506000</v>
      </c>
      <c r="X130">
        <v>0</v>
      </c>
      <c r="Y130">
        <v>0</v>
      </c>
      <c r="Z130">
        <v>0</v>
      </c>
    </row>
    <row r="131" spans="1:26" hidden="1" x14ac:dyDescent="0.25">
      <c r="A131" t="s">
        <v>172</v>
      </c>
      <c r="B131" t="s">
        <v>172</v>
      </c>
      <c r="C131" t="s">
        <v>638</v>
      </c>
      <c r="D131">
        <v>2168</v>
      </c>
      <c r="E131">
        <v>2022</v>
      </c>
      <c r="F131" t="s">
        <v>639</v>
      </c>
      <c r="G131" s="8">
        <v>44587</v>
      </c>
      <c r="H131" s="8">
        <v>44908</v>
      </c>
      <c r="I131">
        <v>2022</v>
      </c>
      <c r="J131" t="s">
        <v>640</v>
      </c>
      <c r="K131" t="s">
        <v>641</v>
      </c>
      <c r="L131" t="s">
        <v>167</v>
      </c>
      <c r="M131" t="s">
        <v>642</v>
      </c>
      <c r="N131" t="s">
        <v>169</v>
      </c>
      <c r="O131" t="s">
        <v>643</v>
      </c>
      <c r="P131" t="b">
        <v>0</v>
      </c>
      <c r="Q131">
        <v>2022</v>
      </c>
      <c r="R131" t="s">
        <v>171</v>
      </c>
      <c r="S131" t="s">
        <v>23</v>
      </c>
      <c r="T131">
        <v>796000</v>
      </c>
      <c r="V131" t="s">
        <v>173</v>
      </c>
      <c r="W131">
        <v>11354400</v>
      </c>
      <c r="X131">
        <v>0</v>
      </c>
      <c r="Y131">
        <v>0</v>
      </c>
      <c r="Z131">
        <v>0</v>
      </c>
    </row>
    <row r="132" spans="1:26" x14ac:dyDescent="0.25">
      <c r="A132" t="s">
        <v>648</v>
      </c>
      <c r="B132" t="s">
        <v>42</v>
      </c>
      <c r="C132" t="s">
        <v>644</v>
      </c>
      <c r="D132">
        <v>2169</v>
      </c>
      <c r="E132">
        <v>2022</v>
      </c>
      <c r="F132" t="s">
        <v>311</v>
      </c>
      <c r="G132" s="8">
        <v>44882</v>
      </c>
      <c r="H132" s="8">
        <v>44908</v>
      </c>
      <c r="I132">
        <v>2022</v>
      </c>
      <c r="J132" t="s">
        <v>645</v>
      </c>
      <c r="K132" t="s">
        <v>646</v>
      </c>
      <c r="L132" t="s">
        <v>269</v>
      </c>
      <c r="M132" t="s">
        <v>647</v>
      </c>
      <c r="N132" t="s">
        <v>169</v>
      </c>
      <c r="O132" t="s">
        <v>41</v>
      </c>
      <c r="P132" t="b">
        <v>1</v>
      </c>
      <c r="Q132">
        <v>2022</v>
      </c>
      <c r="R132" t="s">
        <v>271</v>
      </c>
      <c r="S132" t="s">
        <v>18</v>
      </c>
      <c r="T132">
        <v>751500</v>
      </c>
      <c r="V132" t="s">
        <v>534</v>
      </c>
      <c r="W132">
        <v>18873493</v>
      </c>
      <c r="X132">
        <v>0</v>
      </c>
      <c r="Y132">
        <v>751500</v>
      </c>
      <c r="Z132">
        <v>0</v>
      </c>
    </row>
    <row r="133" spans="1:26" x14ac:dyDescent="0.25">
      <c r="A133" t="s">
        <v>648</v>
      </c>
      <c r="B133" t="s">
        <v>42</v>
      </c>
      <c r="C133" t="s">
        <v>644</v>
      </c>
      <c r="D133">
        <v>2169</v>
      </c>
      <c r="E133">
        <v>2022</v>
      </c>
      <c r="F133" t="s">
        <v>311</v>
      </c>
      <c r="G133" s="8">
        <v>44882</v>
      </c>
      <c r="H133" s="8">
        <v>44908</v>
      </c>
      <c r="I133">
        <v>2022</v>
      </c>
      <c r="J133" t="s">
        <v>645</v>
      </c>
      <c r="K133" t="s">
        <v>646</v>
      </c>
      <c r="L133" t="s">
        <v>269</v>
      </c>
      <c r="M133" t="s">
        <v>647</v>
      </c>
      <c r="N133" t="s">
        <v>169</v>
      </c>
      <c r="O133" t="s">
        <v>316</v>
      </c>
      <c r="P133" t="b">
        <v>1</v>
      </c>
      <c r="Q133">
        <v>2022</v>
      </c>
      <c r="R133" t="s">
        <v>317</v>
      </c>
      <c r="S133" t="s">
        <v>318</v>
      </c>
      <c r="T133">
        <v>0</v>
      </c>
      <c r="V133" t="s">
        <v>534</v>
      </c>
      <c r="W133">
        <v>2068150</v>
      </c>
      <c r="X133">
        <v>0</v>
      </c>
      <c r="Y133">
        <v>0</v>
      </c>
      <c r="Z133">
        <v>0</v>
      </c>
    </row>
    <row r="134" spans="1:26" x14ac:dyDescent="0.25">
      <c r="A134" t="s">
        <v>653</v>
      </c>
      <c r="B134" t="s">
        <v>82</v>
      </c>
      <c r="C134" t="s">
        <v>649</v>
      </c>
      <c r="D134">
        <v>2170</v>
      </c>
      <c r="E134">
        <v>2022</v>
      </c>
      <c r="F134" t="s">
        <v>470</v>
      </c>
      <c r="G134" s="8">
        <v>44882</v>
      </c>
      <c r="H134" s="8">
        <v>44908</v>
      </c>
      <c r="I134">
        <v>2022</v>
      </c>
      <c r="J134" t="s">
        <v>650</v>
      </c>
      <c r="K134" t="s">
        <v>651</v>
      </c>
      <c r="L134" t="s">
        <v>269</v>
      </c>
      <c r="M134" t="s">
        <v>652</v>
      </c>
      <c r="N134" t="s">
        <v>169</v>
      </c>
      <c r="O134" t="s">
        <v>124</v>
      </c>
      <c r="P134" t="b">
        <v>1</v>
      </c>
      <c r="Q134">
        <v>2022</v>
      </c>
      <c r="R134" t="s">
        <v>474</v>
      </c>
      <c r="S134" t="s">
        <v>21</v>
      </c>
      <c r="T134">
        <v>1002000</v>
      </c>
      <c r="V134" t="s">
        <v>534</v>
      </c>
      <c r="W134">
        <v>14349313</v>
      </c>
      <c r="X134">
        <v>0</v>
      </c>
      <c r="Y134">
        <v>1002000</v>
      </c>
      <c r="Z134">
        <v>0</v>
      </c>
    </row>
    <row r="135" spans="1:26" x14ac:dyDescent="0.25">
      <c r="A135" t="s">
        <v>658</v>
      </c>
      <c r="B135" t="s">
        <v>86</v>
      </c>
      <c r="C135" t="s">
        <v>654</v>
      </c>
      <c r="D135">
        <v>2171</v>
      </c>
      <c r="E135">
        <v>2022</v>
      </c>
      <c r="F135" t="s">
        <v>470</v>
      </c>
      <c r="G135" s="8">
        <v>44882</v>
      </c>
      <c r="H135" s="8">
        <v>44908</v>
      </c>
      <c r="I135">
        <v>2022</v>
      </c>
      <c r="J135" t="s">
        <v>655</v>
      </c>
      <c r="K135" t="s">
        <v>656</v>
      </c>
      <c r="L135" t="s">
        <v>269</v>
      </c>
      <c r="M135" t="s">
        <v>657</v>
      </c>
      <c r="N135" t="s">
        <v>169</v>
      </c>
      <c r="O135" t="s">
        <v>124</v>
      </c>
      <c r="P135" t="b">
        <v>1</v>
      </c>
      <c r="Q135">
        <v>2022</v>
      </c>
      <c r="R135" t="s">
        <v>474</v>
      </c>
      <c r="S135" t="s">
        <v>21</v>
      </c>
      <c r="T135">
        <v>901800</v>
      </c>
      <c r="V135" t="s">
        <v>534</v>
      </c>
      <c r="W135">
        <v>14349313</v>
      </c>
      <c r="X135">
        <v>0</v>
      </c>
      <c r="Y135">
        <v>901800</v>
      </c>
      <c r="Z135">
        <v>0</v>
      </c>
    </row>
    <row r="136" spans="1:26" x14ac:dyDescent="0.25">
      <c r="A136" t="s">
        <v>663</v>
      </c>
      <c r="B136" t="s">
        <v>88</v>
      </c>
      <c r="C136" t="s">
        <v>659</v>
      </c>
      <c r="D136">
        <v>2172</v>
      </c>
      <c r="E136">
        <v>2022</v>
      </c>
      <c r="F136" t="s">
        <v>470</v>
      </c>
      <c r="G136" s="8">
        <v>44882</v>
      </c>
      <c r="H136" s="8">
        <v>44908</v>
      </c>
      <c r="I136">
        <v>2022</v>
      </c>
      <c r="J136" t="s">
        <v>660</v>
      </c>
      <c r="K136" t="s">
        <v>661</v>
      </c>
      <c r="L136" t="s">
        <v>269</v>
      </c>
      <c r="M136" t="s">
        <v>662</v>
      </c>
      <c r="N136" t="s">
        <v>169</v>
      </c>
      <c r="O136" t="s">
        <v>124</v>
      </c>
      <c r="P136" t="b">
        <v>1</v>
      </c>
      <c r="Q136">
        <v>2022</v>
      </c>
      <c r="R136" t="s">
        <v>474</v>
      </c>
      <c r="S136" t="s">
        <v>21</v>
      </c>
      <c r="T136">
        <v>1333333</v>
      </c>
      <c r="V136" t="s">
        <v>534</v>
      </c>
      <c r="W136">
        <v>14349313</v>
      </c>
      <c r="X136">
        <v>0</v>
      </c>
      <c r="Y136">
        <v>1333333</v>
      </c>
      <c r="Z136">
        <v>0</v>
      </c>
    </row>
    <row r="137" spans="1:26" x14ac:dyDescent="0.25">
      <c r="A137" t="s">
        <v>668</v>
      </c>
      <c r="B137" t="s">
        <v>89</v>
      </c>
      <c r="C137" t="s">
        <v>664</v>
      </c>
      <c r="D137">
        <v>2173</v>
      </c>
      <c r="E137">
        <v>2022</v>
      </c>
      <c r="F137" t="s">
        <v>470</v>
      </c>
      <c r="G137" s="8">
        <v>44882</v>
      </c>
      <c r="H137" s="8">
        <v>44908</v>
      </c>
      <c r="I137">
        <v>2022</v>
      </c>
      <c r="J137" t="s">
        <v>665</v>
      </c>
      <c r="K137" t="s">
        <v>666</v>
      </c>
      <c r="L137" t="s">
        <v>269</v>
      </c>
      <c r="M137" t="s">
        <v>667</v>
      </c>
      <c r="N137" t="s">
        <v>169</v>
      </c>
      <c r="O137" t="s">
        <v>124</v>
      </c>
      <c r="P137" t="b">
        <v>1</v>
      </c>
      <c r="Q137">
        <v>2022</v>
      </c>
      <c r="R137" t="s">
        <v>474</v>
      </c>
      <c r="S137" t="s">
        <v>21</v>
      </c>
      <c r="T137">
        <v>617900</v>
      </c>
      <c r="V137" t="s">
        <v>534</v>
      </c>
      <c r="W137">
        <v>14349313</v>
      </c>
      <c r="X137">
        <v>0</v>
      </c>
      <c r="Y137">
        <v>617900</v>
      </c>
      <c r="Z137">
        <v>0</v>
      </c>
    </row>
    <row r="138" spans="1:26" x14ac:dyDescent="0.25">
      <c r="A138" t="s">
        <v>673</v>
      </c>
      <c r="B138" t="s">
        <v>90</v>
      </c>
      <c r="C138" t="s">
        <v>669</v>
      </c>
      <c r="D138">
        <v>2174</v>
      </c>
      <c r="E138">
        <v>2022</v>
      </c>
      <c r="F138" t="s">
        <v>470</v>
      </c>
      <c r="G138" s="8">
        <v>44882</v>
      </c>
      <c r="H138" s="8">
        <v>44908</v>
      </c>
      <c r="I138">
        <v>2022</v>
      </c>
      <c r="J138" t="s">
        <v>670</v>
      </c>
      <c r="K138" t="s">
        <v>671</v>
      </c>
      <c r="L138" t="s">
        <v>269</v>
      </c>
      <c r="M138" t="s">
        <v>672</v>
      </c>
      <c r="N138" t="s">
        <v>169</v>
      </c>
      <c r="O138" t="s">
        <v>124</v>
      </c>
      <c r="P138" t="b">
        <v>1</v>
      </c>
      <c r="Q138">
        <v>2022</v>
      </c>
      <c r="R138" t="s">
        <v>474</v>
      </c>
      <c r="S138" t="s">
        <v>21</v>
      </c>
      <c r="T138">
        <v>901800</v>
      </c>
      <c r="V138" t="s">
        <v>534</v>
      </c>
      <c r="W138">
        <v>14349313</v>
      </c>
      <c r="X138">
        <v>0</v>
      </c>
      <c r="Y138">
        <v>901800</v>
      </c>
      <c r="Z138">
        <v>0</v>
      </c>
    </row>
    <row r="139" spans="1:26" x14ac:dyDescent="0.25">
      <c r="A139" t="s">
        <v>678</v>
      </c>
      <c r="B139" t="s">
        <v>91</v>
      </c>
      <c r="C139" t="s">
        <v>674</v>
      </c>
      <c r="D139">
        <v>2175</v>
      </c>
      <c r="E139">
        <v>2022</v>
      </c>
      <c r="F139" t="s">
        <v>470</v>
      </c>
      <c r="G139" s="8">
        <v>44882</v>
      </c>
      <c r="H139" s="8">
        <v>44908</v>
      </c>
      <c r="I139">
        <v>2022</v>
      </c>
      <c r="J139" t="s">
        <v>675</v>
      </c>
      <c r="K139" t="s">
        <v>676</v>
      </c>
      <c r="L139" t="s">
        <v>269</v>
      </c>
      <c r="M139" t="s">
        <v>677</v>
      </c>
      <c r="N139" t="s">
        <v>169</v>
      </c>
      <c r="O139" t="s">
        <v>124</v>
      </c>
      <c r="P139" t="b">
        <v>1</v>
      </c>
      <c r="Q139">
        <v>2022</v>
      </c>
      <c r="R139" t="s">
        <v>474</v>
      </c>
      <c r="S139" t="s">
        <v>21</v>
      </c>
      <c r="T139">
        <v>901800</v>
      </c>
      <c r="V139" t="s">
        <v>534</v>
      </c>
      <c r="W139">
        <v>14349313</v>
      </c>
      <c r="X139">
        <v>0</v>
      </c>
      <c r="Y139">
        <v>901800</v>
      </c>
      <c r="Z139">
        <v>0</v>
      </c>
    </row>
    <row r="140" spans="1:26" x14ac:dyDescent="0.25">
      <c r="A140" t="s">
        <v>683</v>
      </c>
      <c r="B140" t="s">
        <v>92</v>
      </c>
      <c r="C140" t="s">
        <v>679</v>
      </c>
      <c r="D140">
        <v>2176</v>
      </c>
      <c r="E140">
        <v>2022</v>
      </c>
      <c r="F140" t="s">
        <v>470</v>
      </c>
      <c r="G140" s="8">
        <v>44882</v>
      </c>
      <c r="H140" s="8">
        <v>44908</v>
      </c>
      <c r="I140">
        <v>2022</v>
      </c>
      <c r="J140" t="s">
        <v>680</v>
      </c>
      <c r="K140" t="s">
        <v>681</v>
      </c>
      <c r="L140" t="s">
        <v>269</v>
      </c>
      <c r="M140" t="s">
        <v>682</v>
      </c>
      <c r="N140" t="s">
        <v>169</v>
      </c>
      <c r="O140" t="s">
        <v>124</v>
      </c>
      <c r="P140" t="b">
        <v>1</v>
      </c>
      <c r="Q140">
        <v>2022</v>
      </c>
      <c r="R140" t="s">
        <v>474</v>
      </c>
      <c r="S140" t="s">
        <v>21</v>
      </c>
      <c r="T140">
        <v>741480</v>
      </c>
      <c r="V140" t="s">
        <v>534</v>
      </c>
      <c r="W140">
        <v>14349313</v>
      </c>
      <c r="X140">
        <v>0</v>
      </c>
      <c r="Y140">
        <v>741480</v>
      </c>
      <c r="Z140">
        <v>0</v>
      </c>
    </row>
    <row r="141" spans="1:26" x14ac:dyDescent="0.25">
      <c r="A141" t="s">
        <v>688</v>
      </c>
      <c r="B141" t="s">
        <v>93</v>
      </c>
      <c r="C141" t="s">
        <v>684</v>
      </c>
      <c r="D141">
        <v>2177</v>
      </c>
      <c r="E141">
        <v>2022</v>
      </c>
      <c r="F141" t="s">
        <v>470</v>
      </c>
      <c r="G141" s="8">
        <v>44882</v>
      </c>
      <c r="H141" s="8">
        <v>44908</v>
      </c>
      <c r="I141">
        <v>2022</v>
      </c>
      <c r="J141" t="s">
        <v>685</v>
      </c>
      <c r="K141" t="s">
        <v>686</v>
      </c>
      <c r="L141" t="s">
        <v>269</v>
      </c>
      <c r="M141" t="s">
        <v>687</v>
      </c>
      <c r="N141" t="s">
        <v>169</v>
      </c>
      <c r="O141" t="s">
        <v>124</v>
      </c>
      <c r="P141" t="b">
        <v>1</v>
      </c>
      <c r="Q141">
        <v>2022</v>
      </c>
      <c r="R141" t="s">
        <v>474</v>
      </c>
      <c r="S141" t="s">
        <v>21</v>
      </c>
      <c r="T141">
        <v>901800</v>
      </c>
      <c r="V141" t="s">
        <v>534</v>
      </c>
      <c r="W141">
        <v>14349313</v>
      </c>
      <c r="X141">
        <v>0</v>
      </c>
      <c r="Y141">
        <v>901800</v>
      </c>
      <c r="Z141">
        <v>0</v>
      </c>
    </row>
    <row r="142" spans="1:26" x14ac:dyDescent="0.25">
      <c r="A142" t="s">
        <v>693</v>
      </c>
      <c r="B142" t="s">
        <v>96</v>
      </c>
      <c r="C142" t="s">
        <v>689</v>
      </c>
      <c r="D142">
        <v>2178</v>
      </c>
      <c r="E142">
        <v>2022</v>
      </c>
      <c r="F142" t="s">
        <v>470</v>
      </c>
      <c r="G142" s="8">
        <v>44882</v>
      </c>
      <c r="H142" s="8">
        <v>44908</v>
      </c>
      <c r="I142">
        <v>2022</v>
      </c>
      <c r="J142" t="s">
        <v>690</v>
      </c>
      <c r="K142" t="s">
        <v>691</v>
      </c>
      <c r="L142" t="s">
        <v>269</v>
      </c>
      <c r="M142" t="s">
        <v>692</v>
      </c>
      <c r="N142" t="s">
        <v>169</v>
      </c>
      <c r="O142" t="s">
        <v>124</v>
      </c>
      <c r="P142" t="b">
        <v>1</v>
      </c>
      <c r="Q142">
        <v>2022</v>
      </c>
      <c r="R142" t="s">
        <v>474</v>
      </c>
      <c r="S142" t="s">
        <v>21</v>
      </c>
      <c r="T142">
        <v>901800</v>
      </c>
      <c r="V142" t="s">
        <v>534</v>
      </c>
      <c r="W142">
        <v>14349313</v>
      </c>
      <c r="X142">
        <v>0</v>
      </c>
      <c r="Y142">
        <v>901800</v>
      </c>
      <c r="Z142">
        <v>0</v>
      </c>
    </row>
    <row r="143" spans="1:26" hidden="1" x14ac:dyDescent="0.25">
      <c r="A143" t="s">
        <v>698</v>
      </c>
      <c r="B143" t="s">
        <v>698</v>
      </c>
      <c r="C143" t="s">
        <v>694</v>
      </c>
      <c r="D143">
        <v>2179</v>
      </c>
      <c r="E143">
        <v>2022</v>
      </c>
      <c r="F143" t="s">
        <v>405</v>
      </c>
      <c r="G143" s="8">
        <v>44882</v>
      </c>
      <c r="H143" s="8">
        <v>44908</v>
      </c>
      <c r="I143">
        <v>2022</v>
      </c>
      <c r="J143" t="s">
        <v>695</v>
      </c>
      <c r="K143" t="s">
        <v>696</v>
      </c>
      <c r="L143" t="s">
        <v>167</v>
      </c>
      <c r="M143" t="s">
        <v>697</v>
      </c>
      <c r="N143" t="s">
        <v>169</v>
      </c>
      <c r="O143" t="s">
        <v>25</v>
      </c>
      <c r="P143" t="b">
        <v>0</v>
      </c>
      <c r="Q143">
        <v>2022</v>
      </c>
      <c r="R143" t="s">
        <v>171</v>
      </c>
      <c r="S143" t="s">
        <v>23</v>
      </c>
      <c r="T143">
        <v>666667</v>
      </c>
      <c r="V143" t="s">
        <v>534</v>
      </c>
      <c r="W143">
        <v>19155816</v>
      </c>
      <c r="X143">
        <v>0</v>
      </c>
      <c r="Y143">
        <v>666667</v>
      </c>
      <c r="Z143">
        <v>0</v>
      </c>
    </row>
    <row r="144" spans="1:26" hidden="1" x14ac:dyDescent="0.25">
      <c r="A144" t="s">
        <v>703</v>
      </c>
      <c r="B144" t="s">
        <v>703</v>
      </c>
      <c r="C144" t="s">
        <v>699</v>
      </c>
      <c r="D144">
        <v>2180</v>
      </c>
      <c r="E144">
        <v>2022</v>
      </c>
      <c r="F144" t="s">
        <v>295</v>
      </c>
      <c r="G144" s="8">
        <v>44890</v>
      </c>
      <c r="H144" s="8">
        <v>44908</v>
      </c>
      <c r="I144">
        <v>2022</v>
      </c>
      <c r="J144" t="s">
        <v>700</v>
      </c>
      <c r="K144" t="s">
        <v>701</v>
      </c>
      <c r="L144" t="s">
        <v>269</v>
      </c>
      <c r="M144" t="s">
        <v>702</v>
      </c>
      <c r="N144" t="s">
        <v>169</v>
      </c>
      <c r="O144" t="s">
        <v>40</v>
      </c>
      <c r="P144" t="b">
        <v>1</v>
      </c>
      <c r="Q144">
        <v>2022</v>
      </c>
      <c r="R144" t="s">
        <v>271</v>
      </c>
      <c r="S144" t="s">
        <v>18</v>
      </c>
      <c r="T144">
        <v>666667</v>
      </c>
      <c r="V144" t="s">
        <v>534</v>
      </c>
      <c r="W144">
        <v>10892000</v>
      </c>
      <c r="X144">
        <v>0</v>
      </c>
      <c r="Y144">
        <v>666667</v>
      </c>
      <c r="Z144">
        <v>0</v>
      </c>
    </row>
    <row r="145" spans="1:26" hidden="1" x14ac:dyDescent="0.25">
      <c r="A145" t="s">
        <v>709</v>
      </c>
      <c r="B145" t="s">
        <v>709</v>
      </c>
      <c r="C145" t="s">
        <v>704</v>
      </c>
      <c r="D145">
        <v>2181</v>
      </c>
      <c r="E145">
        <v>2022</v>
      </c>
      <c r="F145" t="s">
        <v>705</v>
      </c>
      <c r="G145" s="8">
        <v>44882</v>
      </c>
      <c r="H145" s="8">
        <v>44908</v>
      </c>
      <c r="I145">
        <v>2022</v>
      </c>
      <c r="J145" t="s">
        <v>706</v>
      </c>
      <c r="K145" t="s">
        <v>707</v>
      </c>
      <c r="L145" t="s">
        <v>269</v>
      </c>
      <c r="M145" t="s">
        <v>708</v>
      </c>
      <c r="N145" t="s">
        <v>169</v>
      </c>
      <c r="O145" t="s">
        <v>31</v>
      </c>
      <c r="P145" t="b">
        <v>1</v>
      </c>
      <c r="Q145">
        <v>2022</v>
      </c>
      <c r="R145" t="s">
        <v>474</v>
      </c>
      <c r="S145" t="s">
        <v>21</v>
      </c>
      <c r="T145">
        <v>1000000</v>
      </c>
      <c r="V145" t="s">
        <v>534</v>
      </c>
      <c r="W145">
        <v>5800000</v>
      </c>
      <c r="X145">
        <v>0</v>
      </c>
      <c r="Y145">
        <v>750000</v>
      </c>
      <c r="Z145">
        <v>0</v>
      </c>
    </row>
    <row r="146" spans="1:26" x14ac:dyDescent="0.25">
      <c r="A146" t="s">
        <v>714</v>
      </c>
      <c r="B146" t="s">
        <v>38</v>
      </c>
      <c r="C146" t="s">
        <v>710</v>
      </c>
      <c r="D146">
        <v>2182</v>
      </c>
      <c r="E146">
        <v>2022</v>
      </c>
      <c r="F146" t="s">
        <v>411</v>
      </c>
      <c r="G146" s="8">
        <v>44882</v>
      </c>
      <c r="H146" s="8">
        <v>44908</v>
      </c>
      <c r="I146">
        <v>2022</v>
      </c>
      <c r="J146" t="s">
        <v>711</v>
      </c>
      <c r="K146" t="s">
        <v>712</v>
      </c>
      <c r="L146" t="s">
        <v>269</v>
      </c>
      <c r="M146" t="s">
        <v>713</v>
      </c>
      <c r="N146" t="s">
        <v>169</v>
      </c>
      <c r="O146" t="s">
        <v>123</v>
      </c>
      <c r="P146" t="b">
        <v>1</v>
      </c>
      <c r="Q146">
        <v>2022</v>
      </c>
      <c r="R146" t="s">
        <v>271</v>
      </c>
      <c r="S146" t="s">
        <v>18</v>
      </c>
      <c r="T146">
        <v>733333</v>
      </c>
      <c r="V146" t="s">
        <v>534</v>
      </c>
      <c r="W146">
        <v>10669735</v>
      </c>
      <c r="X146">
        <v>0</v>
      </c>
      <c r="Y146">
        <v>733333</v>
      </c>
      <c r="Z146">
        <v>0</v>
      </c>
    </row>
    <row r="147" spans="1:26" x14ac:dyDescent="0.25">
      <c r="A147" t="s">
        <v>719</v>
      </c>
      <c r="B147" t="s">
        <v>75</v>
      </c>
      <c r="C147" t="s">
        <v>715</v>
      </c>
      <c r="D147">
        <v>2183</v>
      </c>
      <c r="E147">
        <v>2022</v>
      </c>
      <c r="F147" t="s">
        <v>427</v>
      </c>
      <c r="G147" s="8">
        <v>44882</v>
      </c>
      <c r="H147" s="8">
        <v>44908</v>
      </c>
      <c r="I147">
        <v>2022</v>
      </c>
      <c r="J147" t="s">
        <v>716</v>
      </c>
      <c r="K147" t="s">
        <v>717</v>
      </c>
      <c r="L147" t="s">
        <v>269</v>
      </c>
      <c r="M147" t="s">
        <v>718</v>
      </c>
      <c r="N147" t="s">
        <v>169</v>
      </c>
      <c r="O147" t="s">
        <v>28</v>
      </c>
      <c r="P147" t="b">
        <v>1</v>
      </c>
      <c r="Q147">
        <v>2022</v>
      </c>
      <c r="R147" t="s">
        <v>271</v>
      </c>
      <c r="S147" t="s">
        <v>18</v>
      </c>
      <c r="T147">
        <v>680000</v>
      </c>
      <c r="V147" t="s">
        <v>534</v>
      </c>
      <c r="W147">
        <v>8665609</v>
      </c>
      <c r="X147">
        <v>0</v>
      </c>
      <c r="Y147">
        <v>680000</v>
      </c>
      <c r="Z147">
        <v>0</v>
      </c>
    </row>
    <row r="148" spans="1:26" x14ac:dyDescent="0.25">
      <c r="A148" t="s">
        <v>724</v>
      </c>
      <c r="B148" t="s">
        <v>77</v>
      </c>
      <c r="C148" t="s">
        <v>720</v>
      </c>
      <c r="D148">
        <v>2184</v>
      </c>
      <c r="E148">
        <v>2022</v>
      </c>
      <c r="F148" t="s">
        <v>411</v>
      </c>
      <c r="G148" s="8">
        <v>44882</v>
      </c>
      <c r="H148" s="8">
        <v>44908</v>
      </c>
      <c r="I148">
        <v>2022</v>
      </c>
      <c r="J148" t="s">
        <v>721</v>
      </c>
      <c r="K148" t="s">
        <v>722</v>
      </c>
      <c r="L148" t="s">
        <v>269</v>
      </c>
      <c r="M148" t="s">
        <v>723</v>
      </c>
      <c r="N148" t="s">
        <v>169</v>
      </c>
      <c r="O148" t="s">
        <v>123</v>
      </c>
      <c r="P148" t="b">
        <v>1</v>
      </c>
      <c r="Q148">
        <v>2022</v>
      </c>
      <c r="R148" t="s">
        <v>271</v>
      </c>
      <c r="S148" t="s">
        <v>18</v>
      </c>
      <c r="T148">
        <v>748000</v>
      </c>
      <c r="V148" t="s">
        <v>534</v>
      </c>
      <c r="W148">
        <v>10669735</v>
      </c>
      <c r="X148">
        <v>0</v>
      </c>
      <c r="Y148">
        <v>748000</v>
      </c>
      <c r="Z148">
        <v>0</v>
      </c>
    </row>
    <row r="149" spans="1:26" x14ac:dyDescent="0.25">
      <c r="A149" t="s">
        <v>729</v>
      </c>
      <c r="B149" t="s">
        <v>78</v>
      </c>
      <c r="C149" t="s">
        <v>725</v>
      </c>
      <c r="D149">
        <v>2185</v>
      </c>
      <c r="E149">
        <v>2022</v>
      </c>
      <c r="F149" t="s">
        <v>411</v>
      </c>
      <c r="G149" s="8">
        <v>44882</v>
      </c>
      <c r="H149" s="8">
        <v>44908</v>
      </c>
      <c r="I149">
        <v>2022</v>
      </c>
      <c r="J149" t="s">
        <v>726</v>
      </c>
      <c r="K149" t="s">
        <v>727</v>
      </c>
      <c r="L149" t="s">
        <v>269</v>
      </c>
      <c r="M149" t="s">
        <v>728</v>
      </c>
      <c r="N149" t="s">
        <v>169</v>
      </c>
      <c r="O149" t="s">
        <v>123</v>
      </c>
      <c r="P149" t="b">
        <v>1</v>
      </c>
      <c r="Q149">
        <v>2022</v>
      </c>
      <c r="R149" t="s">
        <v>271</v>
      </c>
      <c r="S149" t="s">
        <v>18</v>
      </c>
      <c r="T149">
        <v>612000</v>
      </c>
      <c r="V149" t="s">
        <v>534</v>
      </c>
      <c r="W149">
        <v>10669735</v>
      </c>
      <c r="X149">
        <v>0</v>
      </c>
      <c r="Y149">
        <v>612000</v>
      </c>
      <c r="Z149">
        <v>0</v>
      </c>
    </row>
    <row r="150" spans="1:26" x14ac:dyDescent="0.25">
      <c r="A150" t="s">
        <v>734</v>
      </c>
      <c r="B150" t="s">
        <v>80</v>
      </c>
      <c r="C150" t="s">
        <v>730</v>
      </c>
      <c r="D150">
        <v>2186</v>
      </c>
      <c r="E150">
        <v>2022</v>
      </c>
      <c r="F150" t="s">
        <v>411</v>
      </c>
      <c r="G150" s="8">
        <v>44882</v>
      </c>
      <c r="H150" s="8">
        <v>44908</v>
      </c>
      <c r="I150">
        <v>2022</v>
      </c>
      <c r="J150" t="s">
        <v>731</v>
      </c>
      <c r="K150" t="s">
        <v>732</v>
      </c>
      <c r="L150" t="s">
        <v>269</v>
      </c>
      <c r="M150" t="s">
        <v>733</v>
      </c>
      <c r="N150" t="s">
        <v>169</v>
      </c>
      <c r="O150" t="s">
        <v>123</v>
      </c>
      <c r="P150" t="b">
        <v>1</v>
      </c>
      <c r="Q150">
        <v>2022</v>
      </c>
      <c r="R150" t="s">
        <v>271</v>
      </c>
      <c r="S150" t="s">
        <v>18</v>
      </c>
      <c r="T150">
        <v>680000</v>
      </c>
      <c r="V150" t="s">
        <v>534</v>
      </c>
      <c r="W150">
        <v>10669735</v>
      </c>
      <c r="X150">
        <v>0</v>
      </c>
      <c r="Y150">
        <v>680000</v>
      </c>
      <c r="Z150">
        <v>0</v>
      </c>
    </row>
    <row r="151" spans="1:26" x14ac:dyDescent="0.25">
      <c r="A151" t="s">
        <v>739</v>
      </c>
      <c r="B151" t="s">
        <v>81</v>
      </c>
      <c r="C151" t="s">
        <v>735</v>
      </c>
      <c r="D151">
        <v>2187</v>
      </c>
      <c r="E151">
        <v>2022</v>
      </c>
      <c r="F151" t="s">
        <v>411</v>
      </c>
      <c r="G151" s="8">
        <v>44882</v>
      </c>
      <c r="H151" s="8">
        <v>44908</v>
      </c>
      <c r="I151">
        <v>2022</v>
      </c>
      <c r="J151" t="s">
        <v>736</v>
      </c>
      <c r="K151" t="s">
        <v>737</v>
      </c>
      <c r="L151" t="s">
        <v>269</v>
      </c>
      <c r="M151" t="s">
        <v>738</v>
      </c>
      <c r="N151" t="s">
        <v>169</v>
      </c>
      <c r="O151" t="s">
        <v>123</v>
      </c>
      <c r="P151" t="b">
        <v>1</v>
      </c>
      <c r="Q151">
        <v>2022</v>
      </c>
      <c r="R151" t="s">
        <v>271</v>
      </c>
      <c r="S151" t="s">
        <v>18</v>
      </c>
      <c r="T151">
        <v>680000</v>
      </c>
      <c r="V151" t="s">
        <v>534</v>
      </c>
      <c r="W151">
        <v>10669735</v>
      </c>
      <c r="X151">
        <v>0</v>
      </c>
      <c r="Y151">
        <v>680000</v>
      </c>
      <c r="Z151">
        <v>0</v>
      </c>
    </row>
    <row r="152" spans="1:26" x14ac:dyDescent="0.25">
      <c r="A152" t="s">
        <v>744</v>
      </c>
      <c r="B152" t="s">
        <v>76</v>
      </c>
      <c r="C152" t="s">
        <v>740</v>
      </c>
      <c r="D152">
        <v>2188</v>
      </c>
      <c r="E152">
        <v>2022</v>
      </c>
      <c r="F152" t="s">
        <v>411</v>
      </c>
      <c r="G152" s="8">
        <v>44882</v>
      </c>
      <c r="H152" s="8">
        <v>44908</v>
      </c>
      <c r="I152">
        <v>2022</v>
      </c>
      <c r="J152" t="s">
        <v>741</v>
      </c>
      <c r="K152" t="s">
        <v>742</v>
      </c>
      <c r="L152" t="s">
        <v>269</v>
      </c>
      <c r="M152" t="s">
        <v>743</v>
      </c>
      <c r="N152" t="s">
        <v>169</v>
      </c>
      <c r="O152" t="s">
        <v>123</v>
      </c>
      <c r="P152" t="b">
        <v>1</v>
      </c>
      <c r="Q152">
        <v>2022</v>
      </c>
      <c r="R152" t="s">
        <v>271</v>
      </c>
      <c r="S152" t="s">
        <v>18</v>
      </c>
      <c r="T152">
        <v>748000</v>
      </c>
      <c r="V152" t="s">
        <v>534</v>
      </c>
      <c r="W152">
        <v>10669735</v>
      </c>
      <c r="X152">
        <v>0</v>
      </c>
      <c r="Y152">
        <v>748000</v>
      </c>
      <c r="Z152">
        <v>0</v>
      </c>
    </row>
    <row r="153" spans="1:26" hidden="1" x14ac:dyDescent="0.25">
      <c r="A153" t="s">
        <v>749</v>
      </c>
      <c r="B153" t="s">
        <v>749</v>
      </c>
      <c r="C153" t="s">
        <v>745</v>
      </c>
      <c r="D153">
        <v>2189</v>
      </c>
      <c r="E153">
        <v>2022</v>
      </c>
      <c r="F153" t="s">
        <v>528</v>
      </c>
      <c r="G153" s="8">
        <v>44904</v>
      </c>
      <c r="H153" s="8">
        <v>44909</v>
      </c>
      <c r="I153">
        <v>2022</v>
      </c>
      <c r="J153" t="s">
        <v>746</v>
      </c>
      <c r="K153" t="s">
        <v>747</v>
      </c>
      <c r="L153" t="s">
        <v>167</v>
      </c>
      <c r="M153" t="s">
        <v>748</v>
      </c>
      <c r="N153" t="s">
        <v>169</v>
      </c>
      <c r="O153" t="s">
        <v>532</v>
      </c>
      <c r="P153" t="b">
        <v>0</v>
      </c>
      <c r="Q153">
        <v>2022</v>
      </c>
      <c r="R153" t="s">
        <v>171</v>
      </c>
      <c r="S153" t="s">
        <v>23</v>
      </c>
      <c r="T153">
        <v>41035960</v>
      </c>
      <c r="V153" t="s">
        <v>750</v>
      </c>
      <c r="W153">
        <v>41550995</v>
      </c>
      <c r="X153">
        <v>0</v>
      </c>
      <c r="Y153">
        <v>0</v>
      </c>
      <c r="Z153">
        <v>0</v>
      </c>
    </row>
    <row r="154" spans="1:26" hidden="1" x14ac:dyDescent="0.25">
      <c r="A154" t="s">
        <v>756</v>
      </c>
      <c r="B154" t="s">
        <v>756</v>
      </c>
      <c r="C154" t="s">
        <v>751</v>
      </c>
      <c r="D154">
        <v>2190</v>
      </c>
      <c r="E154">
        <v>2022</v>
      </c>
      <c r="F154" t="s">
        <v>752</v>
      </c>
      <c r="G154" s="8">
        <v>44908</v>
      </c>
      <c r="H154" s="8">
        <v>44909</v>
      </c>
      <c r="I154">
        <v>2022</v>
      </c>
      <c r="J154" t="s">
        <v>753</v>
      </c>
      <c r="K154" t="s">
        <v>754</v>
      </c>
      <c r="L154" t="s">
        <v>167</v>
      </c>
      <c r="M154" t="s">
        <v>755</v>
      </c>
      <c r="N154" t="s">
        <v>169</v>
      </c>
      <c r="O154" t="s">
        <v>532</v>
      </c>
      <c r="P154" t="b">
        <v>0</v>
      </c>
      <c r="Q154">
        <v>2022</v>
      </c>
      <c r="R154" t="s">
        <v>171</v>
      </c>
      <c r="S154" t="s">
        <v>23</v>
      </c>
      <c r="T154">
        <v>3943140</v>
      </c>
      <c r="V154" t="s">
        <v>750</v>
      </c>
      <c r="W154">
        <v>3943140</v>
      </c>
      <c r="X154">
        <v>0</v>
      </c>
      <c r="Y154">
        <v>0</v>
      </c>
      <c r="Z154">
        <v>0</v>
      </c>
    </row>
    <row r="155" spans="1:26" hidden="1" x14ac:dyDescent="0.25">
      <c r="A155" t="s">
        <v>760</v>
      </c>
      <c r="B155" t="s">
        <v>760</v>
      </c>
      <c r="C155" t="s">
        <v>757</v>
      </c>
      <c r="D155">
        <v>2191</v>
      </c>
      <c r="E155">
        <v>2022</v>
      </c>
      <c r="F155" t="s">
        <v>758</v>
      </c>
      <c r="G155" s="8">
        <v>44904</v>
      </c>
      <c r="H155" s="8">
        <v>44910</v>
      </c>
      <c r="I155">
        <v>2022</v>
      </c>
      <c r="J155" t="s">
        <v>753</v>
      </c>
      <c r="K155" t="s">
        <v>754</v>
      </c>
      <c r="L155" t="s">
        <v>167</v>
      </c>
      <c r="M155" t="s">
        <v>759</v>
      </c>
      <c r="N155" t="s">
        <v>169</v>
      </c>
      <c r="O155" t="s">
        <v>532</v>
      </c>
      <c r="P155" t="b">
        <v>0</v>
      </c>
      <c r="Q155">
        <v>2022</v>
      </c>
      <c r="R155" t="s">
        <v>171</v>
      </c>
      <c r="S155" t="s">
        <v>23</v>
      </c>
      <c r="T155">
        <v>24274810</v>
      </c>
      <c r="V155" t="s">
        <v>761</v>
      </c>
      <c r="W155">
        <v>24274820</v>
      </c>
      <c r="X155">
        <v>0</v>
      </c>
      <c r="Y155">
        <v>0</v>
      </c>
      <c r="Z155">
        <v>0</v>
      </c>
    </row>
    <row r="156" spans="1:26" hidden="1" x14ac:dyDescent="0.25">
      <c r="A156" t="s">
        <v>767</v>
      </c>
      <c r="B156" t="s">
        <v>767</v>
      </c>
      <c r="C156" t="s">
        <v>762</v>
      </c>
      <c r="D156">
        <v>2192</v>
      </c>
      <c r="E156">
        <v>2022</v>
      </c>
      <c r="F156" t="s">
        <v>763</v>
      </c>
      <c r="G156" s="8">
        <v>44900</v>
      </c>
      <c r="H156" s="8">
        <v>44910</v>
      </c>
      <c r="I156">
        <v>2022</v>
      </c>
      <c r="J156" t="s">
        <v>764</v>
      </c>
      <c r="K156" t="s">
        <v>765</v>
      </c>
      <c r="L156" t="s">
        <v>167</v>
      </c>
      <c r="M156" t="s">
        <v>766</v>
      </c>
      <c r="N156" t="s">
        <v>169</v>
      </c>
      <c r="O156" t="s">
        <v>125</v>
      </c>
      <c r="P156" t="b">
        <v>0</v>
      </c>
      <c r="Q156">
        <v>2022</v>
      </c>
      <c r="R156" t="s">
        <v>171</v>
      </c>
      <c r="S156" t="s">
        <v>23</v>
      </c>
      <c r="T156">
        <v>4649576.2300000004</v>
      </c>
      <c r="V156" t="s">
        <v>761</v>
      </c>
      <c r="W156">
        <v>5377080.3399999999</v>
      </c>
      <c r="X156">
        <v>0</v>
      </c>
      <c r="Y156">
        <v>0</v>
      </c>
      <c r="Z156">
        <v>0</v>
      </c>
    </row>
    <row r="157" spans="1:26" x14ac:dyDescent="0.25">
      <c r="A157" t="s">
        <v>772</v>
      </c>
      <c r="B157" t="s">
        <v>87</v>
      </c>
      <c r="C157" t="s">
        <v>768</v>
      </c>
      <c r="D157">
        <v>2193</v>
      </c>
      <c r="E157">
        <v>2022</v>
      </c>
      <c r="F157" t="s">
        <v>311</v>
      </c>
      <c r="G157" s="8">
        <v>44882</v>
      </c>
      <c r="H157" s="8">
        <v>44910</v>
      </c>
      <c r="I157">
        <v>2022</v>
      </c>
      <c r="J157" t="s">
        <v>769</v>
      </c>
      <c r="K157" t="s">
        <v>770</v>
      </c>
      <c r="L157" t="s">
        <v>269</v>
      </c>
      <c r="M157" t="s">
        <v>771</v>
      </c>
      <c r="N157" t="s">
        <v>169</v>
      </c>
      <c r="O157" t="s">
        <v>41</v>
      </c>
      <c r="P157" t="b">
        <v>1</v>
      </c>
      <c r="Q157">
        <v>2022</v>
      </c>
      <c r="R157" t="s">
        <v>271</v>
      </c>
      <c r="S157" t="s">
        <v>18</v>
      </c>
      <c r="T157">
        <v>531883</v>
      </c>
      <c r="V157" t="s">
        <v>761</v>
      </c>
      <c r="W157">
        <v>18873493</v>
      </c>
      <c r="X157">
        <v>0</v>
      </c>
      <c r="Y157">
        <v>531883</v>
      </c>
      <c r="Z157">
        <v>0</v>
      </c>
    </row>
    <row r="158" spans="1:26" x14ac:dyDescent="0.25">
      <c r="A158" t="s">
        <v>772</v>
      </c>
      <c r="B158" t="s">
        <v>87</v>
      </c>
      <c r="C158" t="s">
        <v>768</v>
      </c>
      <c r="D158">
        <v>2193</v>
      </c>
      <c r="E158">
        <v>2022</v>
      </c>
      <c r="F158" t="s">
        <v>311</v>
      </c>
      <c r="G158" s="8">
        <v>44882</v>
      </c>
      <c r="H158" s="8">
        <v>44910</v>
      </c>
      <c r="I158">
        <v>2022</v>
      </c>
      <c r="J158" t="s">
        <v>769</v>
      </c>
      <c r="K158" t="s">
        <v>770</v>
      </c>
      <c r="L158" t="s">
        <v>269</v>
      </c>
      <c r="M158" t="s">
        <v>771</v>
      </c>
      <c r="N158" t="s">
        <v>169</v>
      </c>
      <c r="O158" t="s">
        <v>316</v>
      </c>
      <c r="P158" t="b">
        <v>1</v>
      </c>
      <c r="Q158">
        <v>2022</v>
      </c>
      <c r="R158" t="s">
        <v>317</v>
      </c>
      <c r="S158" t="s">
        <v>318</v>
      </c>
      <c r="T158">
        <v>0</v>
      </c>
      <c r="V158" t="s">
        <v>761</v>
      </c>
      <c r="W158">
        <v>2068150</v>
      </c>
      <c r="X158">
        <v>0</v>
      </c>
      <c r="Y158">
        <v>0</v>
      </c>
      <c r="Z158">
        <v>0</v>
      </c>
    </row>
    <row r="159" spans="1:26" x14ac:dyDescent="0.25">
      <c r="A159" t="s">
        <v>777</v>
      </c>
      <c r="B159" t="s">
        <v>94</v>
      </c>
      <c r="C159" t="s">
        <v>773</v>
      </c>
      <c r="D159">
        <v>2194</v>
      </c>
      <c r="E159">
        <v>2022</v>
      </c>
      <c r="F159" t="s">
        <v>311</v>
      </c>
      <c r="G159" s="8">
        <v>44882</v>
      </c>
      <c r="H159" s="8">
        <v>44910</v>
      </c>
      <c r="I159">
        <v>2022</v>
      </c>
      <c r="J159" t="s">
        <v>774</v>
      </c>
      <c r="K159" t="s">
        <v>775</v>
      </c>
      <c r="L159" t="s">
        <v>269</v>
      </c>
      <c r="M159" t="s">
        <v>776</v>
      </c>
      <c r="N159" t="s">
        <v>169</v>
      </c>
      <c r="O159" t="s">
        <v>41</v>
      </c>
      <c r="P159" t="b">
        <v>1</v>
      </c>
      <c r="Q159">
        <v>2022</v>
      </c>
      <c r="R159" t="s">
        <v>271</v>
      </c>
      <c r="S159" t="s">
        <v>18</v>
      </c>
      <c r="T159">
        <v>526050</v>
      </c>
      <c r="V159" t="s">
        <v>761</v>
      </c>
      <c r="W159">
        <v>18873493</v>
      </c>
      <c r="X159">
        <v>0</v>
      </c>
      <c r="Y159">
        <v>526050</v>
      </c>
      <c r="Z159">
        <v>0</v>
      </c>
    </row>
    <row r="160" spans="1:26" x14ac:dyDescent="0.25">
      <c r="A160" t="s">
        <v>777</v>
      </c>
      <c r="B160" t="s">
        <v>94</v>
      </c>
      <c r="C160" t="s">
        <v>773</v>
      </c>
      <c r="D160">
        <v>2194</v>
      </c>
      <c r="E160">
        <v>2022</v>
      </c>
      <c r="F160" t="s">
        <v>311</v>
      </c>
      <c r="G160" s="8">
        <v>44882</v>
      </c>
      <c r="H160" s="8">
        <v>44910</v>
      </c>
      <c r="I160">
        <v>2022</v>
      </c>
      <c r="J160" t="s">
        <v>774</v>
      </c>
      <c r="K160" t="s">
        <v>775</v>
      </c>
      <c r="L160" t="s">
        <v>269</v>
      </c>
      <c r="M160" t="s">
        <v>776</v>
      </c>
      <c r="N160" t="s">
        <v>169</v>
      </c>
      <c r="O160" t="s">
        <v>316</v>
      </c>
      <c r="P160" t="b">
        <v>1</v>
      </c>
      <c r="Q160">
        <v>2022</v>
      </c>
      <c r="R160" t="s">
        <v>317</v>
      </c>
      <c r="S160" t="s">
        <v>318</v>
      </c>
      <c r="T160">
        <v>0</v>
      </c>
      <c r="V160" t="s">
        <v>761</v>
      </c>
      <c r="W160">
        <v>2068150</v>
      </c>
      <c r="X160">
        <v>0</v>
      </c>
      <c r="Y160">
        <v>0</v>
      </c>
      <c r="Z160">
        <v>0</v>
      </c>
    </row>
    <row r="161" spans="1:26" x14ac:dyDescent="0.25">
      <c r="A161" t="s">
        <v>782</v>
      </c>
      <c r="B161" t="s">
        <v>95</v>
      </c>
      <c r="C161" t="s">
        <v>778</v>
      </c>
      <c r="D161">
        <v>2195</v>
      </c>
      <c r="E161">
        <v>2022</v>
      </c>
      <c r="F161" t="s">
        <v>311</v>
      </c>
      <c r="G161" s="8">
        <v>44882</v>
      </c>
      <c r="H161" s="8">
        <v>44910</v>
      </c>
      <c r="I161">
        <v>2022</v>
      </c>
      <c r="J161" t="s">
        <v>779</v>
      </c>
      <c r="K161" t="s">
        <v>780</v>
      </c>
      <c r="L161" t="s">
        <v>269</v>
      </c>
      <c r="M161" t="s">
        <v>781</v>
      </c>
      <c r="N161" t="s">
        <v>169</v>
      </c>
      <c r="O161" t="s">
        <v>41</v>
      </c>
      <c r="P161" t="b">
        <v>1</v>
      </c>
      <c r="Q161">
        <v>2022</v>
      </c>
      <c r="R161" t="s">
        <v>271</v>
      </c>
      <c r="S161" t="s">
        <v>18</v>
      </c>
      <c r="T161">
        <v>526050</v>
      </c>
      <c r="V161" t="s">
        <v>761</v>
      </c>
      <c r="W161">
        <v>18873493</v>
      </c>
      <c r="X161">
        <v>0</v>
      </c>
      <c r="Y161">
        <v>526050</v>
      </c>
      <c r="Z161">
        <v>0</v>
      </c>
    </row>
    <row r="162" spans="1:26" x14ac:dyDescent="0.25">
      <c r="A162" t="s">
        <v>782</v>
      </c>
      <c r="B162" t="s">
        <v>95</v>
      </c>
      <c r="C162" t="s">
        <v>778</v>
      </c>
      <c r="D162">
        <v>2195</v>
      </c>
      <c r="E162">
        <v>2022</v>
      </c>
      <c r="F162" t="s">
        <v>311</v>
      </c>
      <c r="G162" s="8">
        <v>44882</v>
      </c>
      <c r="H162" s="8">
        <v>44910</v>
      </c>
      <c r="I162">
        <v>2022</v>
      </c>
      <c r="J162" t="s">
        <v>779</v>
      </c>
      <c r="K162" t="s">
        <v>780</v>
      </c>
      <c r="L162" t="s">
        <v>269</v>
      </c>
      <c r="M162" t="s">
        <v>781</v>
      </c>
      <c r="N162" t="s">
        <v>169</v>
      </c>
      <c r="O162" t="s">
        <v>316</v>
      </c>
      <c r="P162" t="b">
        <v>1</v>
      </c>
      <c r="Q162">
        <v>2022</v>
      </c>
      <c r="R162" t="s">
        <v>317</v>
      </c>
      <c r="S162" t="s">
        <v>318</v>
      </c>
      <c r="T162">
        <v>0</v>
      </c>
      <c r="V162" t="s">
        <v>761</v>
      </c>
      <c r="W162">
        <v>2068150</v>
      </c>
      <c r="X162">
        <v>0</v>
      </c>
      <c r="Y162">
        <v>0</v>
      </c>
      <c r="Z162">
        <v>0</v>
      </c>
    </row>
    <row r="163" spans="1:26" x14ac:dyDescent="0.25">
      <c r="A163" t="s">
        <v>787</v>
      </c>
      <c r="B163" t="s">
        <v>97</v>
      </c>
      <c r="C163" t="s">
        <v>783</v>
      </c>
      <c r="D163">
        <v>2196</v>
      </c>
      <c r="E163">
        <v>2022</v>
      </c>
      <c r="F163" t="s">
        <v>311</v>
      </c>
      <c r="G163" s="8">
        <v>44882</v>
      </c>
      <c r="H163" s="8">
        <v>44910</v>
      </c>
      <c r="I163">
        <v>2022</v>
      </c>
      <c r="J163" t="s">
        <v>784</v>
      </c>
      <c r="K163" t="s">
        <v>785</v>
      </c>
      <c r="L163" t="s">
        <v>269</v>
      </c>
      <c r="M163" t="s">
        <v>786</v>
      </c>
      <c r="N163" t="s">
        <v>169</v>
      </c>
      <c r="O163" t="s">
        <v>41</v>
      </c>
      <c r="P163" t="b">
        <v>1</v>
      </c>
      <c r="Q163">
        <v>2022</v>
      </c>
      <c r="R163" t="s">
        <v>271</v>
      </c>
      <c r="S163" t="s">
        <v>18</v>
      </c>
      <c r="T163">
        <v>526050</v>
      </c>
      <c r="V163" t="s">
        <v>761</v>
      </c>
      <c r="W163">
        <v>18873493</v>
      </c>
      <c r="X163">
        <v>0</v>
      </c>
      <c r="Y163">
        <v>526050</v>
      </c>
      <c r="Z163">
        <v>0</v>
      </c>
    </row>
    <row r="164" spans="1:26" x14ac:dyDescent="0.25">
      <c r="A164" t="s">
        <v>787</v>
      </c>
      <c r="B164" t="s">
        <v>97</v>
      </c>
      <c r="C164" t="s">
        <v>783</v>
      </c>
      <c r="D164">
        <v>2196</v>
      </c>
      <c r="E164">
        <v>2022</v>
      </c>
      <c r="F164" t="s">
        <v>311</v>
      </c>
      <c r="G164" s="8">
        <v>44882</v>
      </c>
      <c r="H164" s="8">
        <v>44910</v>
      </c>
      <c r="I164">
        <v>2022</v>
      </c>
      <c r="J164" t="s">
        <v>784</v>
      </c>
      <c r="K164" t="s">
        <v>785</v>
      </c>
      <c r="L164" t="s">
        <v>269</v>
      </c>
      <c r="M164" t="s">
        <v>786</v>
      </c>
      <c r="N164" t="s">
        <v>169</v>
      </c>
      <c r="O164" t="s">
        <v>316</v>
      </c>
      <c r="P164" t="b">
        <v>1</v>
      </c>
      <c r="Q164">
        <v>2022</v>
      </c>
      <c r="R164" t="s">
        <v>317</v>
      </c>
      <c r="S164" t="s">
        <v>318</v>
      </c>
      <c r="T164">
        <v>0</v>
      </c>
      <c r="V164" t="s">
        <v>761</v>
      </c>
      <c r="W164">
        <v>2068150</v>
      </c>
      <c r="X164">
        <v>0</v>
      </c>
      <c r="Y164">
        <v>0</v>
      </c>
      <c r="Z164">
        <v>0</v>
      </c>
    </row>
    <row r="165" spans="1:26" x14ac:dyDescent="0.25">
      <c r="A165" t="s">
        <v>792</v>
      </c>
      <c r="B165" t="s">
        <v>98</v>
      </c>
      <c r="C165" t="s">
        <v>788</v>
      </c>
      <c r="D165">
        <v>2197</v>
      </c>
      <c r="E165">
        <v>2022</v>
      </c>
      <c r="F165" t="s">
        <v>311</v>
      </c>
      <c r="G165" s="8">
        <v>44882</v>
      </c>
      <c r="H165" s="8">
        <v>44910</v>
      </c>
      <c r="I165">
        <v>2022</v>
      </c>
      <c r="J165" t="s">
        <v>789</v>
      </c>
      <c r="K165" t="s">
        <v>790</v>
      </c>
      <c r="L165" t="s">
        <v>269</v>
      </c>
      <c r="M165" t="s">
        <v>791</v>
      </c>
      <c r="N165" t="s">
        <v>169</v>
      </c>
      <c r="O165" t="s">
        <v>41</v>
      </c>
      <c r="P165" t="b">
        <v>1</v>
      </c>
      <c r="Q165">
        <v>2022</v>
      </c>
      <c r="R165" t="s">
        <v>271</v>
      </c>
      <c r="S165" t="s">
        <v>18</v>
      </c>
      <c r="T165">
        <v>526050</v>
      </c>
      <c r="V165" t="s">
        <v>761</v>
      </c>
      <c r="W165">
        <v>18873493</v>
      </c>
      <c r="X165">
        <v>0</v>
      </c>
      <c r="Y165">
        <v>526050</v>
      </c>
      <c r="Z165">
        <v>0</v>
      </c>
    </row>
    <row r="166" spans="1:26" x14ac:dyDescent="0.25">
      <c r="A166" t="s">
        <v>792</v>
      </c>
      <c r="B166" t="s">
        <v>98</v>
      </c>
      <c r="C166" t="s">
        <v>788</v>
      </c>
      <c r="D166">
        <v>2197</v>
      </c>
      <c r="E166">
        <v>2022</v>
      </c>
      <c r="F166" t="s">
        <v>311</v>
      </c>
      <c r="G166" s="8">
        <v>44882</v>
      </c>
      <c r="H166" s="8">
        <v>44910</v>
      </c>
      <c r="I166">
        <v>2022</v>
      </c>
      <c r="J166" t="s">
        <v>789</v>
      </c>
      <c r="K166" t="s">
        <v>790</v>
      </c>
      <c r="L166" t="s">
        <v>269</v>
      </c>
      <c r="M166" t="s">
        <v>791</v>
      </c>
      <c r="N166" t="s">
        <v>169</v>
      </c>
      <c r="O166" t="s">
        <v>316</v>
      </c>
      <c r="P166" t="b">
        <v>1</v>
      </c>
      <c r="Q166">
        <v>2022</v>
      </c>
      <c r="R166" t="s">
        <v>317</v>
      </c>
      <c r="S166" t="s">
        <v>318</v>
      </c>
      <c r="T166">
        <v>0</v>
      </c>
      <c r="V166" t="s">
        <v>761</v>
      </c>
      <c r="W166">
        <v>2068150</v>
      </c>
      <c r="X166">
        <v>0</v>
      </c>
      <c r="Y166">
        <v>0</v>
      </c>
      <c r="Z166">
        <v>0</v>
      </c>
    </row>
    <row r="167" spans="1:26" x14ac:dyDescent="0.25">
      <c r="A167" t="s">
        <v>797</v>
      </c>
      <c r="B167" t="s">
        <v>103</v>
      </c>
      <c r="C167" t="s">
        <v>793</v>
      </c>
      <c r="D167">
        <v>2198</v>
      </c>
      <c r="E167">
        <v>2022</v>
      </c>
      <c r="F167" t="s">
        <v>311</v>
      </c>
      <c r="G167" s="8">
        <v>44882</v>
      </c>
      <c r="H167" s="8">
        <v>44910</v>
      </c>
      <c r="I167">
        <v>2022</v>
      </c>
      <c r="J167" t="s">
        <v>794</v>
      </c>
      <c r="K167" t="s">
        <v>795</v>
      </c>
      <c r="L167" t="s">
        <v>269</v>
      </c>
      <c r="M167" t="s">
        <v>796</v>
      </c>
      <c r="N167" t="s">
        <v>169</v>
      </c>
      <c r="O167" t="s">
        <v>41</v>
      </c>
      <c r="P167" t="b">
        <v>1</v>
      </c>
      <c r="Q167">
        <v>2022</v>
      </c>
      <c r="R167" t="s">
        <v>271</v>
      </c>
      <c r="S167" t="s">
        <v>18</v>
      </c>
      <c r="T167">
        <v>526050</v>
      </c>
      <c r="V167" t="s">
        <v>761</v>
      </c>
      <c r="W167">
        <v>18873493</v>
      </c>
      <c r="X167">
        <v>0</v>
      </c>
      <c r="Y167">
        <v>526050</v>
      </c>
      <c r="Z167">
        <v>0</v>
      </c>
    </row>
    <row r="168" spans="1:26" x14ac:dyDescent="0.25">
      <c r="A168" t="s">
        <v>797</v>
      </c>
      <c r="B168" t="s">
        <v>103</v>
      </c>
      <c r="C168" t="s">
        <v>793</v>
      </c>
      <c r="D168">
        <v>2198</v>
      </c>
      <c r="E168">
        <v>2022</v>
      </c>
      <c r="F168" t="s">
        <v>311</v>
      </c>
      <c r="G168" s="8">
        <v>44882</v>
      </c>
      <c r="H168" s="8">
        <v>44910</v>
      </c>
      <c r="I168">
        <v>2022</v>
      </c>
      <c r="J168" t="s">
        <v>794</v>
      </c>
      <c r="K168" t="s">
        <v>795</v>
      </c>
      <c r="L168" t="s">
        <v>269</v>
      </c>
      <c r="M168" t="s">
        <v>796</v>
      </c>
      <c r="N168" t="s">
        <v>169</v>
      </c>
      <c r="O168" t="s">
        <v>316</v>
      </c>
      <c r="P168" t="b">
        <v>1</v>
      </c>
      <c r="Q168">
        <v>2022</v>
      </c>
      <c r="R168" t="s">
        <v>317</v>
      </c>
      <c r="S168" t="s">
        <v>318</v>
      </c>
      <c r="T168">
        <v>0</v>
      </c>
      <c r="V168" t="s">
        <v>761</v>
      </c>
      <c r="W168">
        <v>2068150</v>
      </c>
      <c r="X168">
        <v>0</v>
      </c>
      <c r="Y168">
        <v>0</v>
      </c>
      <c r="Z168">
        <v>0</v>
      </c>
    </row>
    <row r="169" spans="1:26" x14ac:dyDescent="0.25">
      <c r="A169" t="s">
        <v>802</v>
      </c>
      <c r="B169" t="s">
        <v>105</v>
      </c>
      <c r="C169" t="s">
        <v>798</v>
      </c>
      <c r="D169">
        <v>2199</v>
      </c>
      <c r="E169">
        <v>2022</v>
      </c>
      <c r="F169" t="s">
        <v>311</v>
      </c>
      <c r="G169" s="8">
        <v>44882</v>
      </c>
      <c r="H169" s="8">
        <v>44910</v>
      </c>
      <c r="I169">
        <v>2022</v>
      </c>
      <c r="J169" t="s">
        <v>799</v>
      </c>
      <c r="K169" t="s">
        <v>800</v>
      </c>
      <c r="L169" t="s">
        <v>269</v>
      </c>
      <c r="M169" t="s">
        <v>801</v>
      </c>
      <c r="N169" t="s">
        <v>169</v>
      </c>
      <c r="O169" t="s">
        <v>41</v>
      </c>
      <c r="P169" t="b">
        <v>1</v>
      </c>
      <c r="Q169">
        <v>2022</v>
      </c>
      <c r="R169" t="s">
        <v>271</v>
      </c>
      <c r="S169" t="s">
        <v>18</v>
      </c>
      <c r="T169">
        <v>0</v>
      </c>
      <c r="V169" t="s">
        <v>761</v>
      </c>
      <c r="W169">
        <v>18873493</v>
      </c>
      <c r="X169">
        <v>0</v>
      </c>
      <c r="Y169">
        <v>0</v>
      </c>
      <c r="Z169">
        <v>0</v>
      </c>
    </row>
    <row r="170" spans="1:26" x14ac:dyDescent="0.25">
      <c r="A170" t="s">
        <v>802</v>
      </c>
      <c r="B170" t="s">
        <v>105</v>
      </c>
      <c r="C170" t="s">
        <v>798</v>
      </c>
      <c r="D170">
        <v>2199</v>
      </c>
      <c r="E170">
        <v>2022</v>
      </c>
      <c r="F170" t="s">
        <v>311</v>
      </c>
      <c r="G170" s="8">
        <v>44882</v>
      </c>
      <c r="H170" s="8">
        <v>44910</v>
      </c>
      <c r="I170">
        <v>2022</v>
      </c>
      <c r="J170" t="s">
        <v>799</v>
      </c>
      <c r="K170" t="s">
        <v>800</v>
      </c>
      <c r="L170" t="s">
        <v>269</v>
      </c>
      <c r="M170" t="s">
        <v>801</v>
      </c>
      <c r="N170" t="s">
        <v>169</v>
      </c>
      <c r="O170" t="s">
        <v>316</v>
      </c>
      <c r="P170" t="b">
        <v>1</v>
      </c>
      <c r="Q170">
        <v>2022</v>
      </c>
      <c r="R170" t="s">
        <v>317</v>
      </c>
      <c r="S170" t="s">
        <v>318</v>
      </c>
      <c r="T170">
        <v>526050</v>
      </c>
      <c r="V170" t="s">
        <v>761</v>
      </c>
      <c r="W170">
        <v>2068150</v>
      </c>
      <c r="X170">
        <v>0</v>
      </c>
      <c r="Y170">
        <v>526050</v>
      </c>
      <c r="Z170">
        <v>0</v>
      </c>
    </row>
    <row r="171" spans="1:26" x14ac:dyDescent="0.25">
      <c r="A171" t="s">
        <v>807</v>
      </c>
      <c r="B171" t="s">
        <v>109</v>
      </c>
      <c r="C171" t="s">
        <v>803</v>
      </c>
      <c r="D171">
        <v>2200</v>
      </c>
      <c r="E171">
        <v>2022</v>
      </c>
      <c r="F171" t="s">
        <v>311</v>
      </c>
      <c r="G171" s="8">
        <v>44882</v>
      </c>
      <c r="H171" s="8">
        <v>44910</v>
      </c>
      <c r="I171">
        <v>2022</v>
      </c>
      <c r="J171" t="s">
        <v>804</v>
      </c>
      <c r="K171" t="s">
        <v>805</v>
      </c>
      <c r="L171" t="s">
        <v>269</v>
      </c>
      <c r="M171" t="s">
        <v>806</v>
      </c>
      <c r="N171" t="s">
        <v>169</v>
      </c>
      <c r="O171" t="s">
        <v>41</v>
      </c>
      <c r="P171" t="b">
        <v>1</v>
      </c>
      <c r="Q171">
        <v>2022</v>
      </c>
      <c r="R171" t="s">
        <v>271</v>
      </c>
      <c r="S171" t="s">
        <v>18</v>
      </c>
      <c r="T171">
        <v>0</v>
      </c>
      <c r="V171" t="s">
        <v>761</v>
      </c>
      <c r="W171">
        <v>18873493</v>
      </c>
      <c r="X171">
        <v>0</v>
      </c>
      <c r="Y171">
        <v>0</v>
      </c>
      <c r="Z171">
        <v>0</v>
      </c>
    </row>
    <row r="172" spans="1:26" x14ac:dyDescent="0.25">
      <c r="A172" t="s">
        <v>807</v>
      </c>
      <c r="B172" t="s">
        <v>109</v>
      </c>
      <c r="C172" t="s">
        <v>803</v>
      </c>
      <c r="D172">
        <v>2200</v>
      </c>
      <c r="E172">
        <v>2022</v>
      </c>
      <c r="F172" t="s">
        <v>311</v>
      </c>
      <c r="G172" s="8">
        <v>44882</v>
      </c>
      <c r="H172" s="8">
        <v>44910</v>
      </c>
      <c r="I172">
        <v>2022</v>
      </c>
      <c r="J172" t="s">
        <v>804</v>
      </c>
      <c r="K172" t="s">
        <v>805</v>
      </c>
      <c r="L172" t="s">
        <v>269</v>
      </c>
      <c r="M172" t="s">
        <v>806</v>
      </c>
      <c r="N172" t="s">
        <v>169</v>
      </c>
      <c r="O172" t="s">
        <v>316</v>
      </c>
      <c r="P172" t="b">
        <v>1</v>
      </c>
      <c r="Q172">
        <v>2022</v>
      </c>
      <c r="R172" t="s">
        <v>317</v>
      </c>
      <c r="S172" t="s">
        <v>318</v>
      </c>
      <c r="T172">
        <v>490000</v>
      </c>
      <c r="V172" t="s">
        <v>761</v>
      </c>
      <c r="W172">
        <v>2068150</v>
      </c>
      <c r="X172">
        <v>0</v>
      </c>
      <c r="Y172">
        <v>490000</v>
      </c>
      <c r="Z172">
        <v>0</v>
      </c>
    </row>
    <row r="173" spans="1:26" x14ac:dyDescent="0.25">
      <c r="A173" t="s">
        <v>812</v>
      </c>
      <c r="B173" t="s">
        <v>110</v>
      </c>
      <c r="C173" t="s">
        <v>808</v>
      </c>
      <c r="D173">
        <v>2201</v>
      </c>
      <c r="E173">
        <v>2022</v>
      </c>
      <c r="F173" t="s">
        <v>295</v>
      </c>
      <c r="G173" s="8">
        <v>44890</v>
      </c>
      <c r="H173" s="8">
        <v>44910</v>
      </c>
      <c r="I173">
        <v>2022</v>
      </c>
      <c r="J173" t="s">
        <v>809</v>
      </c>
      <c r="K173" t="s">
        <v>810</v>
      </c>
      <c r="L173" t="s">
        <v>269</v>
      </c>
      <c r="M173" t="s">
        <v>811</v>
      </c>
      <c r="N173" t="s">
        <v>169</v>
      </c>
      <c r="O173" t="s">
        <v>40</v>
      </c>
      <c r="P173" t="b">
        <v>1</v>
      </c>
      <c r="Q173">
        <v>2022</v>
      </c>
      <c r="R173" t="s">
        <v>271</v>
      </c>
      <c r="S173" t="s">
        <v>18</v>
      </c>
      <c r="T173">
        <v>416667</v>
      </c>
      <c r="V173" t="s">
        <v>761</v>
      </c>
      <c r="W173">
        <v>10892000</v>
      </c>
      <c r="X173">
        <v>0</v>
      </c>
      <c r="Y173">
        <v>416667</v>
      </c>
      <c r="Z173">
        <v>0</v>
      </c>
    </row>
    <row r="174" spans="1:26" hidden="1" x14ac:dyDescent="0.25">
      <c r="A174" t="s">
        <v>817</v>
      </c>
      <c r="B174" t="s">
        <v>817</v>
      </c>
      <c r="C174" t="s">
        <v>813</v>
      </c>
      <c r="D174">
        <v>2202</v>
      </c>
      <c r="E174">
        <v>2022</v>
      </c>
      <c r="F174" t="s">
        <v>405</v>
      </c>
      <c r="G174" s="8">
        <v>44882</v>
      </c>
      <c r="H174" s="8">
        <v>44910</v>
      </c>
      <c r="I174">
        <v>2022</v>
      </c>
      <c r="J174" t="s">
        <v>814</v>
      </c>
      <c r="K174" t="s">
        <v>815</v>
      </c>
      <c r="L174" t="s">
        <v>167</v>
      </c>
      <c r="M174" t="s">
        <v>816</v>
      </c>
      <c r="N174" t="s">
        <v>169</v>
      </c>
      <c r="O174" t="s">
        <v>25</v>
      </c>
      <c r="P174" t="b">
        <v>0</v>
      </c>
      <c r="Q174">
        <v>2022</v>
      </c>
      <c r="R174" t="s">
        <v>171</v>
      </c>
      <c r="S174" t="s">
        <v>23</v>
      </c>
      <c r="T174">
        <v>612000</v>
      </c>
      <c r="V174" t="s">
        <v>761</v>
      </c>
      <c r="W174">
        <v>19155816</v>
      </c>
      <c r="X174">
        <v>0</v>
      </c>
      <c r="Y174">
        <v>612000</v>
      </c>
      <c r="Z174">
        <v>0</v>
      </c>
    </row>
    <row r="175" spans="1:26" hidden="1" x14ac:dyDescent="0.25">
      <c r="A175" t="s">
        <v>826</v>
      </c>
      <c r="B175" t="s">
        <v>826</v>
      </c>
      <c r="C175" t="s">
        <v>818</v>
      </c>
      <c r="D175">
        <v>2203</v>
      </c>
      <c r="E175">
        <v>2022</v>
      </c>
      <c r="F175" t="s">
        <v>819</v>
      </c>
      <c r="G175" s="8">
        <v>44904</v>
      </c>
      <c r="H175" s="8">
        <v>44910</v>
      </c>
      <c r="I175">
        <v>2022</v>
      </c>
      <c r="J175" t="s">
        <v>820</v>
      </c>
      <c r="K175" t="s">
        <v>29</v>
      </c>
      <c r="L175" t="s">
        <v>821</v>
      </c>
      <c r="M175" t="s">
        <v>822</v>
      </c>
      <c r="N175" t="s">
        <v>169</v>
      </c>
      <c r="O175" t="s">
        <v>823</v>
      </c>
      <c r="P175" t="b">
        <v>1</v>
      </c>
      <c r="Q175">
        <v>2022</v>
      </c>
      <c r="R175" t="s">
        <v>824</v>
      </c>
      <c r="S175" t="s">
        <v>825</v>
      </c>
      <c r="T175">
        <v>272307960</v>
      </c>
      <c r="V175" t="s">
        <v>761</v>
      </c>
      <c r="W175">
        <v>273964268</v>
      </c>
      <c r="X175">
        <v>0</v>
      </c>
      <c r="Y175">
        <v>0</v>
      </c>
      <c r="Z175">
        <v>0</v>
      </c>
    </row>
    <row r="176" spans="1:26" x14ac:dyDescent="0.25">
      <c r="A176" t="s">
        <v>832</v>
      </c>
      <c r="B176" t="s">
        <v>44</v>
      </c>
      <c r="C176" t="s">
        <v>827</v>
      </c>
      <c r="D176">
        <v>2204</v>
      </c>
      <c r="E176">
        <v>2022</v>
      </c>
      <c r="F176" t="s">
        <v>828</v>
      </c>
      <c r="G176" s="8">
        <v>44573</v>
      </c>
      <c r="H176" s="8">
        <v>44911</v>
      </c>
      <c r="I176">
        <v>2022</v>
      </c>
      <c r="J176" t="s">
        <v>829</v>
      </c>
      <c r="K176" t="s">
        <v>830</v>
      </c>
      <c r="L176" t="s">
        <v>269</v>
      </c>
      <c r="M176" t="s">
        <v>831</v>
      </c>
      <c r="N176" t="s">
        <v>169</v>
      </c>
      <c r="O176" t="s">
        <v>40</v>
      </c>
      <c r="P176" t="b">
        <v>1</v>
      </c>
      <c r="Q176">
        <v>2022</v>
      </c>
      <c r="R176" t="s">
        <v>271</v>
      </c>
      <c r="S176" t="s">
        <v>18</v>
      </c>
      <c r="T176">
        <v>2004000</v>
      </c>
      <c r="V176" t="s">
        <v>833</v>
      </c>
      <c r="W176">
        <v>353184000</v>
      </c>
      <c r="X176">
        <v>0</v>
      </c>
      <c r="Y176">
        <v>2004000</v>
      </c>
      <c r="Z176">
        <v>0</v>
      </c>
    </row>
    <row r="177" spans="1:26" x14ac:dyDescent="0.25">
      <c r="A177" t="s">
        <v>838</v>
      </c>
      <c r="B177" t="s">
        <v>104</v>
      </c>
      <c r="C177" t="s">
        <v>834</v>
      </c>
      <c r="D177">
        <v>2205</v>
      </c>
      <c r="E177">
        <v>2022</v>
      </c>
      <c r="F177" t="s">
        <v>311</v>
      </c>
      <c r="G177" s="8">
        <v>44882</v>
      </c>
      <c r="H177" s="8">
        <v>44911</v>
      </c>
      <c r="I177">
        <v>2022</v>
      </c>
      <c r="J177" t="s">
        <v>835</v>
      </c>
      <c r="K177" t="s">
        <v>836</v>
      </c>
      <c r="L177" t="s">
        <v>269</v>
      </c>
      <c r="M177" t="s">
        <v>837</v>
      </c>
      <c r="N177" t="s">
        <v>169</v>
      </c>
      <c r="O177" t="s">
        <v>41</v>
      </c>
      <c r="P177" t="b">
        <v>1</v>
      </c>
      <c r="Q177">
        <v>2022</v>
      </c>
      <c r="R177" t="s">
        <v>271</v>
      </c>
      <c r="S177" t="s">
        <v>18</v>
      </c>
      <c r="T177">
        <v>526050</v>
      </c>
      <c r="V177" t="s">
        <v>761</v>
      </c>
      <c r="W177">
        <v>18873493</v>
      </c>
      <c r="X177">
        <v>0</v>
      </c>
      <c r="Y177">
        <v>526050</v>
      </c>
      <c r="Z177">
        <v>0</v>
      </c>
    </row>
    <row r="178" spans="1:26" x14ac:dyDescent="0.25">
      <c r="A178" t="s">
        <v>838</v>
      </c>
      <c r="B178" t="s">
        <v>104</v>
      </c>
      <c r="C178" t="s">
        <v>834</v>
      </c>
      <c r="D178">
        <v>2205</v>
      </c>
      <c r="E178">
        <v>2022</v>
      </c>
      <c r="F178" t="s">
        <v>311</v>
      </c>
      <c r="G178" s="8">
        <v>44882</v>
      </c>
      <c r="H178" s="8">
        <v>44911</v>
      </c>
      <c r="I178">
        <v>2022</v>
      </c>
      <c r="J178" t="s">
        <v>835</v>
      </c>
      <c r="K178" t="s">
        <v>836</v>
      </c>
      <c r="L178" t="s">
        <v>269</v>
      </c>
      <c r="M178" t="s">
        <v>837</v>
      </c>
      <c r="N178" t="s">
        <v>169</v>
      </c>
      <c r="O178" t="s">
        <v>316</v>
      </c>
      <c r="P178" t="b">
        <v>1</v>
      </c>
      <c r="Q178">
        <v>2022</v>
      </c>
      <c r="R178" t="s">
        <v>317</v>
      </c>
      <c r="S178" t="s">
        <v>318</v>
      </c>
      <c r="T178">
        <v>0</v>
      </c>
      <c r="V178" t="s">
        <v>761</v>
      </c>
      <c r="W178">
        <v>2068150</v>
      </c>
      <c r="X178">
        <v>0</v>
      </c>
      <c r="Y178">
        <v>0</v>
      </c>
      <c r="Z178">
        <v>0</v>
      </c>
    </row>
    <row r="179" spans="1:26" hidden="1" x14ac:dyDescent="0.25">
      <c r="A179" t="s">
        <v>844</v>
      </c>
      <c r="B179" t="s">
        <v>844</v>
      </c>
      <c r="C179" t="s">
        <v>839</v>
      </c>
      <c r="D179">
        <v>2206</v>
      </c>
      <c r="E179">
        <v>2022</v>
      </c>
      <c r="F179" t="s">
        <v>840</v>
      </c>
      <c r="G179" s="8">
        <v>44901</v>
      </c>
      <c r="H179" s="8">
        <v>44914</v>
      </c>
      <c r="I179">
        <v>2022</v>
      </c>
      <c r="J179" t="s">
        <v>841</v>
      </c>
      <c r="K179" t="s">
        <v>842</v>
      </c>
      <c r="L179" t="s">
        <v>269</v>
      </c>
      <c r="M179" t="s">
        <v>843</v>
      </c>
      <c r="N179" t="s">
        <v>169</v>
      </c>
      <c r="O179" t="s">
        <v>28</v>
      </c>
      <c r="P179" t="b">
        <v>1</v>
      </c>
      <c r="Q179">
        <v>2022</v>
      </c>
      <c r="R179" t="s">
        <v>474</v>
      </c>
      <c r="S179" t="s">
        <v>21</v>
      </c>
      <c r="T179">
        <v>26853540</v>
      </c>
      <c r="V179" t="s">
        <v>845</v>
      </c>
      <c r="W179">
        <v>28000000</v>
      </c>
      <c r="X179">
        <v>0</v>
      </c>
      <c r="Y179">
        <v>0</v>
      </c>
      <c r="Z179">
        <v>0</v>
      </c>
    </row>
    <row r="180" spans="1:26" hidden="1" x14ac:dyDescent="0.25">
      <c r="A180" t="s">
        <v>850</v>
      </c>
      <c r="B180" t="s">
        <v>850</v>
      </c>
      <c r="C180" t="s">
        <v>846</v>
      </c>
      <c r="D180">
        <v>2207</v>
      </c>
      <c r="E180">
        <v>2022</v>
      </c>
      <c r="F180" t="s">
        <v>405</v>
      </c>
      <c r="G180" s="8">
        <v>44882</v>
      </c>
      <c r="H180" s="8">
        <v>44915</v>
      </c>
      <c r="I180">
        <v>2022</v>
      </c>
      <c r="J180" t="s">
        <v>847</v>
      </c>
      <c r="K180" t="s">
        <v>848</v>
      </c>
      <c r="L180" t="s">
        <v>167</v>
      </c>
      <c r="M180" t="s">
        <v>849</v>
      </c>
      <c r="N180" t="s">
        <v>169</v>
      </c>
      <c r="O180" t="s">
        <v>25</v>
      </c>
      <c r="P180" t="b">
        <v>0</v>
      </c>
      <c r="Q180">
        <v>2022</v>
      </c>
      <c r="R180" t="s">
        <v>171</v>
      </c>
      <c r="S180" t="s">
        <v>23</v>
      </c>
      <c r="T180">
        <v>560000</v>
      </c>
      <c r="V180" t="s">
        <v>851</v>
      </c>
      <c r="W180">
        <v>19155816</v>
      </c>
      <c r="X180">
        <v>0</v>
      </c>
      <c r="Y180">
        <v>560000</v>
      </c>
      <c r="Z180">
        <v>0</v>
      </c>
    </row>
    <row r="181" spans="1:26" x14ac:dyDescent="0.25">
      <c r="A181" t="s">
        <v>856</v>
      </c>
      <c r="B181" t="s">
        <v>85</v>
      </c>
      <c r="C181" t="s">
        <v>852</v>
      </c>
      <c r="D181">
        <v>2208</v>
      </c>
      <c r="E181">
        <v>2022</v>
      </c>
      <c r="F181" t="s">
        <v>705</v>
      </c>
      <c r="G181" s="8">
        <v>44882</v>
      </c>
      <c r="H181" s="8">
        <v>44915</v>
      </c>
      <c r="I181">
        <v>2022</v>
      </c>
      <c r="J181" t="s">
        <v>853</v>
      </c>
      <c r="K181" t="s">
        <v>854</v>
      </c>
      <c r="L181" t="s">
        <v>269</v>
      </c>
      <c r="M181" t="s">
        <v>855</v>
      </c>
      <c r="N181" t="s">
        <v>169</v>
      </c>
      <c r="O181" t="s">
        <v>31</v>
      </c>
      <c r="P181" t="b">
        <v>1</v>
      </c>
      <c r="Q181">
        <v>2022</v>
      </c>
      <c r="R181" t="s">
        <v>474</v>
      </c>
      <c r="S181" t="s">
        <v>21</v>
      </c>
      <c r="T181">
        <v>933333</v>
      </c>
      <c r="V181" t="s">
        <v>851</v>
      </c>
      <c r="W181">
        <v>5800000</v>
      </c>
      <c r="X181">
        <v>0</v>
      </c>
      <c r="Y181">
        <v>756757</v>
      </c>
      <c r="Z181">
        <v>0</v>
      </c>
    </row>
    <row r="182" spans="1:26" x14ac:dyDescent="0.25">
      <c r="A182" t="s">
        <v>861</v>
      </c>
      <c r="B182" t="s">
        <v>48</v>
      </c>
      <c r="C182" t="s">
        <v>857</v>
      </c>
      <c r="D182">
        <v>2209</v>
      </c>
      <c r="E182">
        <v>2022</v>
      </c>
      <c r="F182" t="s">
        <v>427</v>
      </c>
      <c r="G182" s="8">
        <v>44882</v>
      </c>
      <c r="H182" s="8">
        <v>44915</v>
      </c>
      <c r="I182">
        <v>2022</v>
      </c>
      <c r="J182" t="s">
        <v>858</v>
      </c>
      <c r="K182" t="s">
        <v>859</v>
      </c>
      <c r="L182" t="s">
        <v>269</v>
      </c>
      <c r="M182" t="s">
        <v>860</v>
      </c>
      <c r="N182" t="s">
        <v>169</v>
      </c>
      <c r="O182" t="s">
        <v>28</v>
      </c>
      <c r="P182" t="b">
        <v>1</v>
      </c>
      <c r="Q182">
        <v>2022</v>
      </c>
      <c r="R182" t="s">
        <v>271</v>
      </c>
      <c r="S182" t="s">
        <v>18</v>
      </c>
      <c r="T182">
        <v>476000</v>
      </c>
      <c r="V182" t="s">
        <v>851</v>
      </c>
      <c r="W182">
        <v>8665609</v>
      </c>
      <c r="X182">
        <v>0</v>
      </c>
      <c r="Y182">
        <v>476000</v>
      </c>
      <c r="Z182">
        <v>0</v>
      </c>
    </row>
    <row r="183" spans="1:26" x14ac:dyDescent="0.25">
      <c r="A183" t="s">
        <v>866</v>
      </c>
      <c r="B183" t="s">
        <v>111</v>
      </c>
      <c r="C183" t="s">
        <v>862</v>
      </c>
      <c r="D183">
        <v>2210</v>
      </c>
      <c r="E183">
        <v>2022</v>
      </c>
      <c r="F183" t="s">
        <v>405</v>
      </c>
      <c r="G183" s="8">
        <v>44882</v>
      </c>
      <c r="H183" s="8">
        <v>44915</v>
      </c>
      <c r="I183">
        <v>2022</v>
      </c>
      <c r="J183" t="s">
        <v>863</v>
      </c>
      <c r="K183" t="s">
        <v>864</v>
      </c>
      <c r="L183" t="s">
        <v>167</v>
      </c>
      <c r="M183" t="s">
        <v>865</v>
      </c>
      <c r="N183" t="s">
        <v>169</v>
      </c>
      <c r="O183" t="s">
        <v>25</v>
      </c>
      <c r="P183" t="b">
        <v>0</v>
      </c>
      <c r="Q183">
        <v>2022</v>
      </c>
      <c r="R183" t="s">
        <v>171</v>
      </c>
      <c r="S183" t="s">
        <v>23</v>
      </c>
      <c r="T183">
        <v>1400000</v>
      </c>
      <c r="V183" t="s">
        <v>851</v>
      </c>
      <c r="W183">
        <v>19155816</v>
      </c>
      <c r="X183">
        <v>0</v>
      </c>
      <c r="Y183">
        <v>1400000</v>
      </c>
      <c r="Z183">
        <v>0</v>
      </c>
    </row>
    <row r="184" spans="1:26" hidden="1" x14ac:dyDescent="0.25">
      <c r="A184" t="s">
        <v>871</v>
      </c>
      <c r="B184" t="s">
        <v>871</v>
      </c>
      <c r="C184" t="s">
        <v>867</v>
      </c>
      <c r="D184">
        <v>2211</v>
      </c>
      <c r="E184">
        <v>2022</v>
      </c>
      <c r="F184" t="s">
        <v>405</v>
      </c>
      <c r="G184" s="8">
        <v>44882</v>
      </c>
      <c r="H184" s="8">
        <v>44915</v>
      </c>
      <c r="I184">
        <v>2022</v>
      </c>
      <c r="J184" t="s">
        <v>868</v>
      </c>
      <c r="K184" t="s">
        <v>869</v>
      </c>
      <c r="L184" t="s">
        <v>167</v>
      </c>
      <c r="M184" t="s">
        <v>870</v>
      </c>
      <c r="N184" t="s">
        <v>169</v>
      </c>
      <c r="O184" t="s">
        <v>25</v>
      </c>
      <c r="P184" t="b">
        <v>0</v>
      </c>
      <c r="Q184">
        <v>2022</v>
      </c>
      <c r="R184" t="s">
        <v>171</v>
      </c>
      <c r="S184" t="s">
        <v>23</v>
      </c>
      <c r="T184">
        <v>833000</v>
      </c>
      <c r="V184" t="s">
        <v>851</v>
      </c>
      <c r="W184">
        <v>19155816</v>
      </c>
      <c r="X184">
        <v>0</v>
      </c>
      <c r="Y184">
        <v>833000</v>
      </c>
      <c r="Z184">
        <v>0</v>
      </c>
    </row>
    <row r="185" spans="1:26" hidden="1" x14ac:dyDescent="0.25">
      <c r="A185" t="s">
        <v>876</v>
      </c>
      <c r="B185" t="s">
        <v>876</v>
      </c>
      <c r="C185" t="s">
        <v>872</v>
      </c>
      <c r="D185">
        <v>2212</v>
      </c>
      <c r="E185">
        <v>2022</v>
      </c>
      <c r="F185" t="s">
        <v>405</v>
      </c>
      <c r="G185" s="8">
        <v>44882</v>
      </c>
      <c r="H185" s="8">
        <v>44915</v>
      </c>
      <c r="I185">
        <v>2022</v>
      </c>
      <c r="J185" t="s">
        <v>873</v>
      </c>
      <c r="K185" t="s">
        <v>874</v>
      </c>
      <c r="L185" t="s">
        <v>167</v>
      </c>
      <c r="M185" t="s">
        <v>875</v>
      </c>
      <c r="N185" t="s">
        <v>169</v>
      </c>
      <c r="O185" t="s">
        <v>25</v>
      </c>
      <c r="P185" t="b">
        <v>0</v>
      </c>
      <c r="Q185">
        <v>2022</v>
      </c>
      <c r="R185" t="s">
        <v>171</v>
      </c>
      <c r="S185" t="s">
        <v>23</v>
      </c>
      <c r="T185">
        <v>933333</v>
      </c>
      <c r="V185" t="s">
        <v>851</v>
      </c>
      <c r="W185">
        <v>19155816</v>
      </c>
      <c r="X185">
        <v>0</v>
      </c>
      <c r="Y185">
        <v>933333</v>
      </c>
      <c r="Z185">
        <v>0</v>
      </c>
    </row>
    <row r="186" spans="1:26" x14ac:dyDescent="0.25">
      <c r="A186" t="s">
        <v>881</v>
      </c>
      <c r="B186" t="s">
        <v>112</v>
      </c>
      <c r="C186" t="s">
        <v>877</v>
      </c>
      <c r="D186">
        <v>2213</v>
      </c>
      <c r="E186">
        <v>2022</v>
      </c>
      <c r="F186" t="s">
        <v>405</v>
      </c>
      <c r="G186" s="8">
        <v>44882</v>
      </c>
      <c r="H186" s="8">
        <v>44915</v>
      </c>
      <c r="I186">
        <v>2022</v>
      </c>
      <c r="J186" t="s">
        <v>878</v>
      </c>
      <c r="K186" t="s">
        <v>879</v>
      </c>
      <c r="L186" t="s">
        <v>167</v>
      </c>
      <c r="M186" t="s">
        <v>880</v>
      </c>
      <c r="N186" t="s">
        <v>169</v>
      </c>
      <c r="O186" t="s">
        <v>25</v>
      </c>
      <c r="P186" t="b">
        <v>0</v>
      </c>
      <c r="Q186">
        <v>2022</v>
      </c>
      <c r="R186" t="s">
        <v>171</v>
      </c>
      <c r="S186" t="s">
        <v>23</v>
      </c>
      <c r="T186">
        <v>700000</v>
      </c>
      <c r="V186" t="s">
        <v>851</v>
      </c>
      <c r="W186">
        <v>19155816</v>
      </c>
      <c r="X186">
        <v>0</v>
      </c>
      <c r="Y186">
        <v>700000</v>
      </c>
      <c r="Z186">
        <v>0</v>
      </c>
    </row>
    <row r="187" spans="1:26" hidden="1" x14ac:dyDescent="0.25">
      <c r="A187" t="s">
        <v>886</v>
      </c>
      <c r="B187" t="s">
        <v>886</v>
      </c>
      <c r="C187" t="s">
        <v>882</v>
      </c>
      <c r="D187">
        <v>2214</v>
      </c>
      <c r="E187">
        <v>2022</v>
      </c>
      <c r="F187" t="s">
        <v>405</v>
      </c>
      <c r="G187" s="8">
        <v>44882</v>
      </c>
      <c r="H187" s="8">
        <v>44915</v>
      </c>
      <c r="I187">
        <v>2022</v>
      </c>
      <c r="J187" t="s">
        <v>883</v>
      </c>
      <c r="K187" t="s">
        <v>884</v>
      </c>
      <c r="L187" t="s">
        <v>167</v>
      </c>
      <c r="M187" t="s">
        <v>885</v>
      </c>
      <c r="N187" t="s">
        <v>169</v>
      </c>
      <c r="O187" t="s">
        <v>25</v>
      </c>
      <c r="P187" t="b">
        <v>0</v>
      </c>
      <c r="Q187">
        <v>2022</v>
      </c>
      <c r="R187" t="s">
        <v>171</v>
      </c>
      <c r="S187" t="s">
        <v>23</v>
      </c>
      <c r="T187">
        <v>880600</v>
      </c>
      <c r="V187" t="s">
        <v>851</v>
      </c>
      <c r="W187">
        <v>19155816</v>
      </c>
      <c r="X187">
        <v>0</v>
      </c>
      <c r="Y187">
        <v>0</v>
      </c>
      <c r="Z187">
        <v>0</v>
      </c>
    </row>
    <row r="188" spans="1:26" x14ac:dyDescent="0.25">
      <c r="A188" t="s">
        <v>891</v>
      </c>
      <c r="B188" t="s">
        <v>99</v>
      </c>
      <c r="C188" t="s">
        <v>887</v>
      </c>
      <c r="D188">
        <v>2215</v>
      </c>
      <c r="E188">
        <v>2022</v>
      </c>
      <c r="F188" t="s">
        <v>411</v>
      </c>
      <c r="G188" s="8">
        <v>44882</v>
      </c>
      <c r="H188" s="8">
        <v>44915</v>
      </c>
      <c r="I188">
        <v>2022</v>
      </c>
      <c r="J188" t="s">
        <v>888</v>
      </c>
      <c r="K188" t="s">
        <v>889</v>
      </c>
      <c r="L188" t="s">
        <v>269</v>
      </c>
      <c r="M188" t="s">
        <v>890</v>
      </c>
      <c r="N188" t="s">
        <v>169</v>
      </c>
      <c r="O188" t="s">
        <v>123</v>
      </c>
      <c r="P188" t="b">
        <v>1</v>
      </c>
      <c r="Q188">
        <v>2022</v>
      </c>
      <c r="R188" t="s">
        <v>271</v>
      </c>
      <c r="S188" t="s">
        <v>18</v>
      </c>
      <c r="T188">
        <v>513333</v>
      </c>
      <c r="V188" t="s">
        <v>851</v>
      </c>
      <c r="W188">
        <v>10669735</v>
      </c>
      <c r="X188">
        <v>0</v>
      </c>
      <c r="Y188">
        <v>0</v>
      </c>
      <c r="Z188">
        <v>0</v>
      </c>
    </row>
    <row r="189" spans="1:26" x14ac:dyDescent="0.25">
      <c r="A189" t="s">
        <v>896</v>
      </c>
      <c r="B189" t="s">
        <v>100</v>
      </c>
      <c r="C189" t="s">
        <v>892</v>
      </c>
      <c r="D189">
        <v>2216</v>
      </c>
      <c r="E189">
        <v>2022</v>
      </c>
      <c r="F189" t="s">
        <v>411</v>
      </c>
      <c r="G189" s="8">
        <v>44882</v>
      </c>
      <c r="H189" s="8">
        <v>44915</v>
      </c>
      <c r="I189">
        <v>2022</v>
      </c>
      <c r="J189" t="s">
        <v>893</v>
      </c>
      <c r="K189" t="s">
        <v>894</v>
      </c>
      <c r="L189" t="s">
        <v>269</v>
      </c>
      <c r="M189" t="s">
        <v>895</v>
      </c>
      <c r="N189" t="s">
        <v>169</v>
      </c>
      <c r="O189" t="s">
        <v>123</v>
      </c>
      <c r="P189" t="b">
        <v>1</v>
      </c>
      <c r="Q189">
        <v>2022</v>
      </c>
      <c r="R189" t="s">
        <v>271</v>
      </c>
      <c r="S189" t="s">
        <v>18</v>
      </c>
      <c r="T189">
        <v>513333</v>
      </c>
      <c r="V189" t="s">
        <v>851</v>
      </c>
      <c r="W189">
        <v>10669735</v>
      </c>
      <c r="X189">
        <v>0</v>
      </c>
      <c r="Y189">
        <v>416216</v>
      </c>
      <c r="Z189">
        <v>0</v>
      </c>
    </row>
    <row r="190" spans="1:26" x14ac:dyDescent="0.25">
      <c r="A190" t="s">
        <v>901</v>
      </c>
      <c r="B190" t="s">
        <v>101</v>
      </c>
      <c r="C190" t="s">
        <v>897</v>
      </c>
      <c r="D190">
        <v>2217</v>
      </c>
      <c r="E190">
        <v>2022</v>
      </c>
      <c r="F190" t="s">
        <v>411</v>
      </c>
      <c r="G190" s="8">
        <v>44882</v>
      </c>
      <c r="H190" s="8">
        <v>44915</v>
      </c>
      <c r="I190">
        <v>2022</v>
      </c>
      <c r="J190" t="s">
        <v>898</v>
      </c>
      <c r="K190" t="s">
        <v>899</v>
      </c>
      <c r="L190" t="s">
        <v>269</v>
      </c>
      <c r="M190" t="s">
        <v>900</v>
      </c>
      <c r="N190" t="s">
        <v>169</v>
      </c>
      <c r="O190" t="s">
        <v>123</v>
      </c>
      <c r="P190" t="b">
        <v>1</v>
      </c>
      <c r="Q190">
        <v>2022</v>
      </c>
      <c r="R190" t="s">
        <v>271</v>
      </c>
      <c r="S190" t="s">
        <v>18</v>
      </c>
      <c r="T190">
        <v>513333</v>
      </c>
      <c r="V190" t="s">
        <v>851</v>
      </c>
      <c r="W190">
        <v>10669735</v>
      </c>
      <c r="X190">
        <v>0</v>
      </c>
      <c r="Y190">
        <v>513333</v>
      </c>
      <c r="Z190">
        <v>0</v>
      </c>
    </row>
    <row r="191" spans="1:26" x14ac:dyDescent="0.25">
      <c r="A191" t="s">
        <v>906</v>
      </c>
      <c r="B191" t="s">
        <v>102</v>
      </c>
      <c r="C191" t="s">
        <v>902</v>
      </c>
      <c r="D191">
        <v>2218</v>
      </c>
      <c r="E191">
        <v>2022</v>
      </c>
      <c r="F191" t="s">
        <v>411</v>
      </c>
      <c r="G191" s="8">
        <v>44882</v>
      </c>
      <c r="H191" s="8">
        <v>44915</v>
      </c>
      <c r="I191">
        <v>2022</v>
      </c>
      <c r="J191" t="s">
        <v>903</v>
      </c>
      <c r="K191" t="s">
        <v>904</v>
      </c>
      <c r="L191" t="s">
        <v>269</v>
      </c>
      <c r="M191" t="s">
        <v>905</v>
      </c>
      <c r="N191" t="s">
        <v>169</v>
      </c>
      <c r="O191" t="s">
        <v>123</v>
      </c>
      <c r="P191" t="b">
        <v>1</v>
      </c>
      <c r="Q191">
        <v>2022</v>
      </c>
      <c r="R191" t="s">
        <v>271</v>
      </c>
      <c r="S191" t="s">
        <v>18</v>
      </c>
      <c r="T191">
        <v>591668</v>
      </c>
      <c r="V191" t="s">
        <v>851</v>
      </c>
      <c r="W191">
        <v>10669735</v>
      </c>
      <c r="X191">
        <v>0</v>
      </c>
      <c r="Y191">
        <v>591668</v>
      </c>
      <c r="Z191">
        <v>0</v>
      </c>
    </row>
    <row r="192" spans="1:26" x14ac:dyDescent="0.25">
      <c r="A192" t="s">
        <v>911</v>
      </c>
      <c r="B192" t="s">
        <v>107</v>
      </c>
      <c r="C192" t="s">
        <v>907</v>
      </c>
      <c r="D192">
        <v>2219</v>
      </c>
      <c r="E192">
        <v>2022</v>
      </c>
      <c r="F192" t="s">
        <v>411</v>
      </c>
      <c r="G192" s="8">
        <v>44882</v>
      </c>
      <c r="H192" s="8">
        <v>44915</v>
      </c>
      <c r="I192">
        <v>2022</v>
      </c>
      <c r="J192" t="s">
        <v>908</v>
      </c>
      <c r="K192" t="s">
        <v>909</v>
      </c>
      <c r="L192" t="s">
        <v>269</v>
      </c>
      <c r="M192" t="s">
        <v>910</v>
      </c>
      <c r="N192" t="s">
        <v>169</v>
      </c>
      <c r="O192" t="s">
        <v>123</v>
      </c>
      <c r="P192" t="b">
        <v>1</v>
      </c>
      <c r="Q192">
        <v>2022</v>
      </c>
      <c r="R192" t="s">
        <v>271</v>
      </c>
      <c r="S192" t="s">
        <v>18</v>
      </c>
      <c r="T192">
        <v>676667</v>
      </c>
      <c r="V192" t="s">
        <v>851</v>
      </c>
      <c r="W192">
        <v>10669735</v>
      </c>
      <c r="X192">
        <v>0</v>
      </c>
      <c r="Y192">
        <v>676667</v>
      </c>
      <c r="Z192">
        <v>0</v>
      </c>
    </row>
    <row r="193" spans="1:26" x14ac:dyDescent="0.25">
      <c r="A193" t="s">
        <v>916</v>
      </c>
      <c r="B193" t="s">
        <v>108</v>
      </c>
      <c r="C193" t="s">
        <v>912</v>
      </c>
      <c r="D193">
        <v>2220</v>
      </c>
      <c r="E193">
        <v>2022</v>
      </c>
      <c r="F193" t="s">
        <v>427</v>
      </c>
      <c r="G193" s="8">
        <v>44882</v>
      </c>
      <c r="H193" s="8">
        <v>44915</v>
      </c>
      <c r="I193">
        <v>2022</v>
      </c>
      <c r="J193" t="s">
        <v>913</v>
      </c>
      <c r="K193" t="s">
        <v>914</v>
      </c>
      <c r="L193" t="s">
        <v>269</v>
      </c>
      <c r="M193" t="s">
        <v>915</v>
      </c>
      <c r="N193" t="s">
        <v>169</v>
      </c>
      <c r="O193" t="s">
        <v>28</v>
      </c>
      <c r="P193" t="b">
        <v>1</v>
      </c>
      <c r="Q193">
        <v>2022</v>
      </c>
      <c r="R193" t="s">
        <v>271</v>
      </c>
      <c r="S193" t="s">
        <v>18</v>
      </c>
      <c r="T193">
        <v>428400</v>
      </c>
      <c r="V193" t="s">
        <v>851</v>
      </c>
      <c r="W193">
        <v>8665609</v>
      </c>
      <c r="X193">
        <v>0</v>
      </c>
      <c r="Y193">
        <v>428400</v>
      </c>
      <c r="Z193">
        <v>0</v>
      </c>
    </row>
    <row r="194" spans="1:26" hidden="1" x14ac:dyDescent="0.25">
      <c r="A194" t="s">
        <v>921</v>
      </c>
      <c r="B194" t="s">
        <v>921</v>
      </c>
      <c r="C194" t="s">
        <v>917</v>
      </c>
      <c r="D194">
        <v>2221</v>
      </c>
      <c r="E194">
        <v>2022</v>
      </c>
      <c r="F194" t="s">
        <v>405</v>
      </c>
      <c r="G194" s="8">
        <v>44882</v>
      </c>
      <c r="H194" s="8">
        <v>44915</v>
      </c>
      <c r="I194">
        <v>2022</v>
      </c>
      <c r="J194" t="s">
        <v>918</v>
      </c>
      <c r="K194" t="s">
        <v>919</v>
      </c>
      <c r="L194" t="s">
        <v>167</v>
      </c>
      <c r="M194" t="s">
        <v>920</v>
      </c>
      <c r="N194" t="s">
        <v>169</v>
      </c>
      <c r="O194" t="s">
        <v>25</v>
      </c>
      <c r="P194" t="b">
        <v>0</v>
      </c>
      <c r="Q194">
        <v>2022</v>
      </c>
      <c r="R194" t="s">
        <v>171</v>
      </c>
      <c r="S194" t="s">
        <v>23</v>
      </c>
      <c r="T194">
        <v>510000</v>
      </c>
      <c r="V194" t="s">
        <v>851</v>
      </c>
      <c r="W194">
        <v>19155816</v>
      </c>
      <c r="X194">
        <v>0</v>
      </c>
      <c r="Y194">
        <v>510000</v>
      </c>
      <c r="Z194">
        <v>0</v>
      </c>
    </row>
    <row r="195" spans="1:26" x14ac:dyDescent="0.25">
      <c r="A195" t="s">
        <v>926</v>
      </c>
      <c r="B195" t="s">
        <v>79</v>
      </c>
      <c r="C195" t="s">
        <v>922</v>
      </c>
      <c r="D195">
        <v>2222</v>
      </c>
      <c r="E195">
        <v>2022</v>
      </c>
      <c r="F195" t="s">
        <v>411</v>
      </c>
      <c r="G195" s="8">
        <v>44882</v>
      </c>
      <c r="H195" s="8">
        <v>44915</v>
      </c>
      <c r="I195">
        <v>2022</v>
      </c>
      <c r="J195" t="s">
        <v>923</v>
      </c>
      <c r="K195" t="s">
        <v>924</v>
      </c>
      <c r="L195" t="s">
        <v>269</v>
      </c>
      <c r="M195" t="s">
        <v>925</v>
      </c>
      <c r="N195" t="s">
        <v>169</v>
      </c>
      <c r="O195" t="s">
        <v>123</v>
      </c>
      <c r="P195" t="b">
        <v>1</v>
      </c>
      <c r="Q195">
        <v>2022</v>
      </c>
      <c r="R195" t="s">
        <v>271</v>
      </c>
      <c r="S195" t="s">
        <v>18</v>
      </c>
      <c r="T195">
        <v>428400</v>
      </c>
      <c r="V195" t="s">
        <v>851</v>
      </c>
      <c r="W195">
        <v>10669735</v>
      </c>
      <c r="X195">
        <v>0</v>
      </c>
      <c r="Y195">
        <v>347351</v>
      </c>
      <c r="Z195">
        <v>0</v>
      </c>
    </row>
    <row r="196" spans="1:26" hidden="1" x14ac:dyDescent="0.25">
      <c r="A196" t="s">
        <v>931</v>
      </c>
      <c r="B196" t="s">
        <v>931</v>
      </c>
      <c r="C196" t="s">
        <v>927</v>
      </c>
      <c r="D196">
        <v>2223</v>
      </c>
      <c r="E196">
        <v>2022</v>
      </c>
      <c r="F196" t="s">
        <v>295</v>
      </c>
      <c r="G196" s="8">
        <v>44890</v>
      </c>
      <c r="H196" s="8">
        <v>44915</v>
      </c>
      <c r="I196">
        <v>2022</v>
      </c>
      <c r="J196" t="s">
        <v>928</v>
      </c>
      <c r="K196" t="s">
        <v>929</v>
      </c>
      <c r="L196" t="s">
        <v>269</v>
      </c>
      <c r="M196" t="s">
        <v>930</v>
      </c>
      <c r="N196" t="s">
        <v>169</v>
      </c>
      <c r="O196" t="s">
        <v>40</v>
      </c>
      <c r="P196" t="b">
        <v>1</v>
      </c>
      <c r="Q196">
        <v>2022</v>
      </c>
      <c r="R196" t="s">
        <v>271</v>
      </c>
      <c r="S196" t="s">
        <v>18</v>
      </c>
      <c r="T196">
        <v>1020000</v>
      </c>
      <c r="V196" t="s">
        <v>851</v>
      </c>
      <c r="W196">
        <v>10892000</v>
      </c>
      <c r="X196">
        <v>0</v>
      </c>
      <c r="Y196">
        <v>1020000</v>
      </c>
      <c r="Z196">
        <v>0</v>
      </c>
    </row>
    <row r="197" spans="1:26" x14ac:dyDescent="0.25">
      <c r="A197" t="s">
        <v>936</v>
      </c>
      <c r="B197" t="s">
        <v>106</v>
      </c>
      <c r="C197" t="s">
        <v>932</v>
      </c>
      <c r="D197">
        <v>2224</v>
      </c>
      <c r="E197">
        <v>2022</v>
      </c>
      <c r="F197" t="s">
        <v>288</v>
      </c>
      <c r="G197" s="8">
        <v>44882</v>
      </c>
      <c r="H197" s="8">
        <v>44915</v>
      </c>
      <c r="I197">
        <v>2022</v>
      </c>
      <c r="J197" t="s">
        <v>933</v>
      </c>
      <c r="K197" t="s">
        <v>934</v>
      </c>
      <c r="L197" t="s">
        <v>269</v>
      </c>
      <c r="M197" t="s">
        <v>935</v>
      </c>
      <c r="N197" t="s">
        <v>169</v>
      </c>
      <c r="O197" t="s">
        <v>122</v>
      </c>
      <c r="P197" t="b">
        <v>1</v>
      </c>
      <c r="Q197">
        <v>2022</v>
      </c>
      <c r="R197" t="s">
        <v>271</v>
      </c>
      <c r="S197" t="s">
        <v>18</v>
      </c>
      <c r="T197">
        <v>476000</v>
      </c>
      <c r="V197" t="s">
        <v>851</v>
      </c>
      <c r="W197">
        <v>6760800</v>
      </c>
      <c r="X197">
        <v>0</v>
      </c>
      <c r="Y197">
        <v>476000</v>
      </c>
      <c r="Z197">
        <v>0</v>
      </c>
    </row>
    <row r="198" spans="1:26" hidden="1" x14ac:dyDescent="0.25">
      <c r="A198" t="s">
        <v>945</v>
      </c>
      <c r="B198" t="s">
        <v>945</v>
      </c>
      <c r="C198" t="s">
        <v>937</v>
      </c>
      <c r="D198">
        <v>2225</v>
      </c>
      <c r="E198">
        <v>2022</v>
      </c>
      <c r="F198" t="s">
        <v>938</v>
      </c>
      <c r="G198" s="8">
        <v>44914</v>
      </c>
      <c r="H198" s="8">
        <v>44915</v>
      </c>
      <c r="I198">
        <v>2022</v>
      </c>
      <c r="J198" t="s">
        <v>939</v>
      </c>
      <c r="K198" t="s">
        <v>940</v>
      </c>
      <c r="L198" t="s">
        <v>821</v>
      </c>
      <c r="M198" t="s">
        <v>941</v>
      </c>
      <c r="N198" t="s">
        <v>169</v>
      </c>
      <c r="O198" t="s">
        <v>942</v>
      </c>
      <c r="P198" t="b">
        <v>1</v>
      </c>
      <c r="Q198">
        <v>2022</v>
      </c>
      <c r="R198" t="s">
        <v>943</v>
      </c>
      <c r="S198" t="s">
        <v>944</v>
      </c>
      <c r="T198">
        <v>44642857</v>
      </c>
      <c r="V198" t="s">
        <v>851</v>
      </c>
      <c r="W198">
        <v>44642857</v>
      </c>
      <c r="X198">
        <v>0</v>
      </c>
      <c r="Y198">
        <v>0</v>
      </c>
      <c r="Z198">
        <v>0</v>
      </c>
    </row>
    <row r="199" spans="1:26" hidden="1" x14ac:dyDescent="0.25">
      <c r="A199" t="s">
        <v>172</v>
      </c>
      <c r="B199" t="s">
        <v>172</v>
      </c>
      <c r="C199" t="s">
        <v>946</v>
      </c>
      <c r="D199">
        <v>2226</v>
      </c>
      <c r="E199">
        <v>2022</v>
      </c>
      <c r="F199" t="s">
        <v>543</v>
      </c>
      <c r="G199" s="8">
        <v>44897</v>
      </c>
      <c r="H199" s="8">
        <v>44915</v>
      </c>
      <c r="I199">
        <v>2022</v>
      </c>
      <c r="J199" t="s">
        <v>947</v>
      </c>
      <c r="K199" t="s">
        <v>948</v>
      </c>
      <c r="L199" t="s">
        <v>269</v>
      </c>
      <c r="M199" t="s">
        <v>949</v>
      </c>
      <c r="N199" t="s">
        <v>169</v>
      </c>
      <c r="O199" t="s">
        <v>547</v>
      </c>
      <c r="P199" t="b">
        <v>1</v>
      </c>
      <c r="Q199">
        <v>2022</v>
      </c>
      <c r="R199" t="s">
        <v>548</v>
      </c>
      <c r="S199" t="s">
        <v>549</v>
      </c>
      <c r="T199">
        <v>5000000</v>
      </c>
      <c r="V199" t="s">
        <v>173</v>
      </c>
      <c r="W199">
        <v>75000000</v>
      </c>
      <c r="X199">
        <v>0</v>
      </c>
      <c r="Y199">
        <v>5000000</v>
      </c>
      <c r="Z199">
        <v>0</v>
      </c>
    </row>
    <row r="200" spans="1:26" hidden="1" x14ac:dyDescent="0.25">
      <c r="A200" t="s">
        <v>957</v>
      </c>
      <c r="B200" t="s">
        <v>957</v>
      </c>
      <c r="C200" t="s">
        <v>950</v>
      </c>
      <c r="D200">
        <v>2231</v>
      </c>
      <c r="E200">
        <v>2022</v>
      </c>
      <c r="F200" t="s">
        <v>951</v>
      </c>
      <c r="G200" s="8">
        <v>44858</v>
      </c>
      <c r="H200" s="8">
        <v>44917</v>
      </c>
      <c r="I200">
        <v>2022</v>
      </c>
      <c r="J200" t="s">
        <v>952</v>
      </c>
      <c r="K200" t="s">
        <v>953</v>
      </c>
      <c r="L200" t="s">
        <v>167</v>
      </c>
      <c r="M200" t="s">
        <v>954</v>
      </c>
      <c r="N200" t="s">
        <v>169</v>
      </c>
      <c r="O200" t="s">
        <v>823</v>
      </c>
      <c r="P200" t="b">
        <v>1</v>
      </c>
      <c r="Q200">
        <v>2022</v>
      </c>
      <c r="R200" t="s">
        <v>955</v>
      </c>
      <c r="S200" t="s">
        <v>956</v>
      </c>
      <c r="T200">
        <v>100433410</v>
      </c>
      <c r="V200" t="s">
        <v>958</v>
      </c>
      <c r="W200">
        <v>515896101</v>
      </c>
      <c r="X200">
        <v>0</v>
      </c>
      <c r="Y200">
        <v>100433410</v>
      </c>
      <c r="Z200">
        <v>0</v>
      </c>
    </row>
    <row r="201" spans="1:26" hidden="1" x14ac:dyDescent="0.25">
      <c r="A201" t="s">
        <v>965</v>
      </c>
      <c r="B201" t="s">
        <v>965</v>
      </c>
      <c r="C201" t="s">
        <v>959</v>
      </c>
      <c r="D201">
        <v>2232</v>
      </c>
      <c r="E201">
        <v>2022</v>
      </c>
      <c r="F201" t="s">
        <v>960</v>
      </c>
      <c r="G201" s="8">
        <v>44603</v>
      </c>
      <c r="H201" s="8">
        <v>44917</v>
      </c>
      <c r="I201">
        <v>2022</v>
      </c>
      <c r="J201" t="s">
        <v>961</v>
      </c>
      <c r="K201" t="s">
        <v>962</v>
      </c>
      <c r="L201" t="s">
        <v>167</v>
      </c>
      <c r="M201" t="s">
        <v>963</v>
      </c>
      <c r="N201" t="s">
        <v>169</v>
      </c>
      <c r="O201" t="s">
        <v>964</v>
      </c>
      <c r="P201" t="b">
        <v>0</v>
      </c>
      <c r="Q201">
        <v>2022</v>
      </c>
      <c r="R201" t="s">
        <v>171</v>
      </c>
      <c r="S201" t="s">
        <v>23</v>
      </c>
      <c r="T201">
        <v>2777173</v>
      </c>
      <c r="V201" t="s">
        <v>958</v>
      </c>
      <c r="W201">
        <v>42000000</v>
      </c>
      <c r="X201">
        <v>0</v>
      </c>
      <c r="Y201">
        <v>2777173</v>
      </c>
      <c r="Z201">
        <v>0</v>
      </c>
    </row>
    <row r="202" spans="1:26" hidden="1" x14ac:dyDescent="0.25">
      <c r="A202" t="s">
        <v>970</v>
      </c>
      <c r="B202" t="s">
        <v>970</v>
      </c>
      <c r="C202" t="s">
        <v>966</v>
      </c>
      <c r="D202">
        <v>2233</v>
      </c>
      <c r="E202">
        <v>2022</v>
      </c>
      <c r="F202" t="s">
        <v>951</v>
      </c>
      <c r="G202" s="8">
        <v>44858</v>
      </c>
      <c r="H202" s="8">
        <v>44917</v>
      </c>
      <c r="I202">
        <v>2022</v>
      </c>
      <c r="J202" t="s">
        <v>967</v>
      </c>
      <c r="K202" t="s">
        <v>968</v>
      </c>
      <c r="L202" t="s">
        <v>167</v>
      </c>
      <c r="M202" t="s">
        <v>969</v>
      </c>
      <c r="N202" t="s">
        <v>169</v>
      </c>
      <c r="O202" t="s">
        <v>823</v>
      </c>
      <c r="P202" t="b">
        <v>1</v>
      </c>
      <c r="Q202">
        <v>2022</v>
      </c>
      <c r="R202" t="s">
        <v>955</v>
      </c>
      <c r="S202" t="s">
        <v>956</v>
      </c>
      <c r="T202">
        <v>47954856</v>
      </c>
      <c r="V202" t="s">
        <v>958</v>
      </c>
      <c r="W202">
        <v>515896101</v>
      </c>
      <c r="X202">
        <v>0</v>
      </c>
      <c r="Y202">
        <v>47954856</v>
      </c>
      <c r="Z202">
        <v>0</v>
      </c>
    </row>
  </sheetData>
  <autoFilter ref="A1:B202" xr:uid="{4BAE9C6B-E2A3-432B-B2B4-FCBD1E2190A7}">
    <filterColumn colId="1">
      <filters>
        <filter val="ADI-002-043-2022"/>
        <filter val="ADI-002-077-2022"/>
        <filter val="ADI-002-101-2022"/>
        <filter val="ADI-002-102-2022"/>
        <filter val="ADI-002-103-2022"/>
        <filter val="ADI-002-110-2022"/>
        <filter val="ADI-002-184-2022"/>
        <filter val="ADI-002-196-2022"/>
        <filter val="ADI-002-221-2022"/>
        <filter val="ADI-002-222-2022"/>
        <filter val="ADI-002-223-2022"/>
        <filter val="ADI-002-236-2022"/>
        <filter val="ADI-002-240-2022"/>
        <filter val="ADI-002-247-2022"/>
        <filter val="ADI-002-250-2022"/>
        <filter val="ADI-002-253-2022"/>
        <filter val="ADI-002-255-2022"/>
        <filter val="ADI-002-256-2022"/>
        <filter val="ADI-002-257-2022"/>
        <filter val="ADI-002-258-2022"/>
        <filter val="ADI-002-260-2022"/>
        <filter val="ADI-002-261-2022"/>
        <filter val="ADI-002-262-2022"/>
        <filter val="ADI-002-264-2022"/>
        <filter val="ADI-002-265-2022"/>
        <filter val="ADI-002-267-2022"/>
        <filter val="ADI-002-268-2022"/>
        <filter val="ADI-002-269-2022"/>
        <filter val="ADI-002-270-2022"/>
        <filter val="ADI-002-271-2022"/>
        <filter val="ADI-002-273-2022"/>
        <filter val="ADI-002-274-2022"/>
        <filter val="ADI-002-275-2022"/>
        <filter val="ADI-002-276-2022"/>
        <filter val="ADI-002-277-2022"/>
        <filter val="ADI-002-278-2022"/>
        <filter val="ADI-002-279-2022"/>
        <filter val="ADI-002-280-2022"/>
        <filter val="ADI-002-281-2022"/>
        <filter val="ADI-002-282-2022"/>
        <filter val="ADI-002-283-2022"/>
        <filter val="ADI-002-285-2022"/>
        <filter val="ADI-002-286-2022"/>
        <filter val="ADI-002-287-2022"/>
        <filter val="ADI-002-288-2022"/>
        <filter val="ADI-002-289-2022"/>
        <filter val="ADI-002-292-2022"/>
        <filter val="ADI-002-293-2022"/>
        <filter val="ADI-002-295-2022"/>
        <filter val="ADI-002-296-2022"/>
        <filter val="ADI-002-297-2022"/>
        <filter val="ADI-002-298-2022"/>
        <filter val="ADI-002-299-2022"/>
        <filter val="ADI-002-300-2022"/>
        <filter val="ADI-002-301-2022"/>
        <filter val="ADI-002-302-2022"/>
        <filter val="ADI-002-303-2022"/>
        <filter val="ADI-002-304-2022"/>
        <filter val="ADI-002-305-2022"/>
        <filter val="ADI-002-306-2022"/>
        <filter val="ADI-002-307-2022"/>
        <filter val="ADI-002-308-2022"/>
        <filter val="ADI-002-311-2022"/>
        <filter val="ADI-002-312-2022"/>
        <filter val="ADI-002-313-2022"/>
        <filter val="ADI-002-318-2022"/>
        <filter val="ADI-002-319-2022"/>
        <filter val="ADI-002-322-2022"/>
        <filter val="ADI-002-323-2022"/>
        <filter val="ADI-002-326-2022"/>
        <filter val="ADI-002-327-2022"/>
        <filter val="ADI-002-328-2022"/>
        <filter val="ADI-002-332-2022"/>
        <filter val="ADI-002-333-2022"/>
        <filter val="ADI-002-334-2022"/>
        <filter val="ADI-002-335-2022"/>
        <filter val="ADI-002-336-2022"/>
        <filter val="ADI-002-339-2022"/>
        <filter val="ADI-002-340-2022"/>
        <filter val="ADI-002-347-2022"/>
        <filter val="ADI-002-368-2022"/>
        <filter val="ADI-002-396-2022"/>
        <filter val="ADI-002-397-2022"/>
      </filters>
    </filterColumn>
  </autoFilter>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48B2175-6E89-4D5A-87A4-0A80CB04D34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BYS</vt:lpstr>
      <vt:lpstr>OPS</vt:lpstr>
      <vt:lpstr>ACUERDO 003 DE 2021</vt:lpstr>
      <vt:lpstr>CONCEJO PROPOSICIÓN No. 047</vt: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María Camila De León Puello</cp:lastModifiedBy>
  <dcterms:created xsi:type="dcterms:W3CDTF">2022-12-13T18:28:55Z</dcterms:created>
  <dcterms:modified xsi:type="dcterms:W3CDTF">2023-10-10T17:05:07Z</dcterms:modified>
</cp:coreProperties>
</file>