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IPCC\Documents\IDER\2021\MAyo\"/>
    </mc:Choice>
  </mc:AlternateContent>
  <bookViews>
    <workbookView xWindow="0" yWindow="0" windowWidth="20400" windowHeight="7650" firstSheet="1" activeTab="1"/>
  </bookViews>
  <sheets>
    <sheet name="Gráfico1" sheetId="5" state="hidden" r:id="rId1"/>
    <sheet name="PLAN 2021" sheetId="8" r:id="rId2"/>
  </sheets>
  <definedNames>
    <definedName name="_xlnm._FilterDatabase" localSheetId="1" hidden="1">'PLAN 2021'!$A$3:$AH$34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5" i="8" l="1"/>
  <c r="AF31" i="8"/>
  <c r="AF29" i="8"/>
  <c r="AF27" i="8"/>
  <c r="AF24" i="8"/>
  <c r="AF21" i="8"/>
  <c r="AF20" i="8"/>
  <c r="AF19" i="8"/>
  <c r="AF18" i="8"/>
  <c r="AF15" i="8"/>
  <c r="AF14" i="8"/>
  <c r="AF13" i="8"/>
  <c r="AF11" i="8"/>
  <c r="AF7" i="8"/>
  <c r="AF6" i="8"/>
  <c r="AF4" i="8"/>
  <c r="O35" i="8"/>
  <c r="P33" i="8"/>
  <c r="O24" i="8"/>
  <c r="O13" i="8"/>
  <c r="O31" i="8"/>
  <c r="N18" i="8"/>
  <c r="N13" i="8"/>
  <c r="N28" i="8" l="1"/>
  <c r="O4" i="8"/>
  <c r="P18" i="8"/>
  <c r="O18" i="8"/>
  <c r="N24" i="8"/>
  <c r="W4" i="8"/>
  <c r="V33" i="8"/>
  <c r="V32" i="8"/>
  <c r="V31" i="8"/>
  <c r="V28" i="8"/>
  <c r="V21" i="8"/>
  <c r="W21" i="8" s="1"/>
  <c r="V20" i="8"/>
  <c r="V19" i="8"/>
  <c r="V18" i="8"/>
  <c r="V15" i="8"/>
  <c r="V13" i="8"/>
  <c r="V6" i="8"/>
  <c r="AK33" i="8" l="1"/>
  <c r="N33" i="8" l="1"/>
  <c r="AE35" i="8" l="1"/>
  <c r="AD15" i="8"/>
  <c r="AD35" i="8" s="1"/>
  <c r="AC13" i="8"/>
  <c r="P15" i="8" l="1"/>
  <c r="W30" i="8"/>
  <c r="W29" i="8"/>
  <c r="W28" i="8"/>
  <c r="W27" i="8"/>
  <c r="W26" i="8"/>
  <c r="W25" i="8"/>
  <c r="W24" i="8"/>
  <c r="W31" i="8"/>
  <c r="W32" i="8"/>
  <c r="W34" i="8"/>
  <c r="W22" i="8"/>
  <c r="W23" i="8"/>
  <c r="W20" i="8"/>
  <c r="W19" i="8"/>
  <c r="W18" i="8"/>
  <c r="W17" i="8"/>
  <c r="W16" i="8"/>
  <c r="W15" i="8"/>
  <c r="W13" i="8"/>
  <c r="W14" i="8"/>
  <c r="W12" i="8"/>
  <c r="W11" i="8"/>
  <c r="W10" i="8"/>
  <c r="W8" i="8"/>
  <c r="W7" i="8"/>
  <c r="W5" i="8"/>
  <c r="P34" i="8"/>
  <c r="P30" i="8"/>
  <c r="P29" i="8"/>
  <c r="P28" i="8"/>
  <c r="P27" i="8"/>
  <c r="P26" i="8"/>
  <c r="P25" i="8"/>
  <c r="P24" i="8"/>
  <c r="N23" i="8"/>
  <c r="N22" i="8"/>
  <c r="P23" i="8"/>
  <c r="P22" i="8"/>
  <c r="N17" i="8"/>
  <c r="N16" i="8"/>
  <c r="P17" i="8"/>
  <c r="P16" i="8"/>
  <c r="P14" i="8"/>
  <c r="P13" i="8"/>
  <c r="P12" i="8"/>
  <c r="P11" i="8"/>
  <c r="P10" i="8"/>
  <c r="P8" i="8"/>
  <c r="P7" i="8"/>
  <c r="P5" i="8"/>
  <c r="P4" i="8"/>
  <c r="W6" i="8"/>
  <c r="N34" i="8"/>
  <c r="N30" i="8"/>
  <c r="N29" i="8"/>
  <c r="N26" i="8"/>
  <c r="N25" i="8"/>
  <c r="N12" i="8"/>
  <c r="N11" i="8"/>
  <c r="N10" i="8"/>
  <c r="N9" i="8"/>
  <c r="N8" i="8"/>
  <c r="N7" i="8"/>
  <c r="N5" i="8"/>
  <c r="P32" i="8"/>
  <c r="P31" i="8"/>
  <c r="O11" i="8" l="1"/>
  <c r="O7" i="8"/>
  <c r="N32" i="8"/>
  <c r="N31" i="8"/>
  <c r="AC15" i="8"/>
  <c r="P6" i="8" l="1"/>
  <c r="N6" i="8"/>
  <c r="F13" i="8" l="1"/>
  <c r="F24" i="8"/>
  <c r="F31" i="8"/>
  <c r="F19" i="8"/>
  <c r="F18" i="8"/>
  <c r="F11" i="8"/>
  <c r="F7" i="8"/>
  <c r="F4" i="8"/>
  <c r="K9" i="8"/>
  <c r="W9" i="8" s="1"/>
  <c r="W35" i="8" s="1"/>
  <c r="P9" i="8" l="1"/>
</calcChain>
</file>

<file path=xl/sharedStrings.xml><?xml version="1.0" encoding="utf-8"?>
<sst xmlns="http://schemas.openxmlformats.org/spreadsheetml/2006/main" count="328" uniqueCount="232">
  <si>
    <t>PROYECTO</t>
  </si>
  <si>
    <t>Objetivo del proyecto</t>
  </si>
  <si>
    <t>ACTIVIDADES DE PROYECTO</t>
  </si>
  <si>
    <t xml:space="preserve">Fecha de inicio </t>
  </si>
  <si>
    <t xml:space="preserve">Fecha de Terminación </t>
  </si>
  <si>
    <t xml:space="preserve">DEPENDENCIA RESPONSABLE </t>
  </si>
  <si>
    <t>NOMBRE DEL RESPONSABLE</t>
  </si>
  <si>
    <t>Disminuir el riesgo de enfermedades crónicas no transmisibles en la comunidad cartagenera</t>
  </si>
  <si>
    <t>PILAR</t>
  </si>
  <si>
    <t>LINEA ESTRATEGICA</t>
  </si>
  <si>
    <t>Indicador de Bienestar</t>
  </si>
  <si>
    <t>Línea Base 2019</t>
  </si>
  <si>
    <t>Meta de Bienestar 2020-2023</t>
  </si>
  <si>
    <t>Indicador de Producto</t>
  </si>
  <si>
    <t>Descripción de la Meta Producto 2020-2023</t>
  </si>
  <si>
    <t>Valor Absoluto de la Meta Producto 2020-2023</t>
  </si>
  <si>
    <t>Porcentaje de la población cartagenera vinculada a la actividad física y eventos recreativos.</t>
  </si>
  <si>
    <t>Número de participantes vinculados a la actividad física.</t>
  </si>
  <si>
    <t xml:space="preserve">Mejoramiento de los estilos de vida mediante la promoción masiva de una vida activa de la ciudadanía en el Distirto de Cartagena </t>
  </si>
  <si>
    <t>Código de proyecto BPIN</t>
  </si>
  <si>
    <t>Aumentar la concientización sobre la práctica regular de actividad física en los entornos cotidianos</t>
  </si>
  <si>
    <t>Transformación de hábitos para la generación de Entornos saludables en el Distrito de Cartagena de Indias</t>
  </si>
  <si>
    <t>Número de Niños, niñas y adolescentes inscritos en la Escuela de Iniciación y Formación Deportiva</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</si>
  <si>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</si>
  <si>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</si>
  <si>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Consolidación del sistema Deportivo Distrital mediante una estrategia de estímulos y/o apoyos a las organizaciones deportivas y deportistas de altos logros</t>
  </si>
  <si>
    <t>Consolidar el Sistema de Deporte Competitivo y Asociado del Distrito de Cartagena de Indias.</t>
  </si>
  <si>
    <t xml:space="preserve">Número de semilleros de investigación </t>
  </si>
  <si>
    <t xml:space="preserve">Incremetar la producción de conocimiento científico del sector deportivo y recreativo en el Distrito Cartagena de Indias. </t>
  </si>
  <si>
    <t xml:space="preserve">Número de participantes en los torneos del deporte estudiantil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</si>
  <si>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</si>
  <si>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</si>
  <si>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Implemetanción del programa nacional "Campamentos Juveniles" en el Distrito de Cartagena de Indias.</t>
  </si>
  <si>
    <t>Porcentaje de la población cartagenera que hace uso y disfrute de los escenarios deportivos y recreativos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</si>
  <si>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</si>
  <si>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</si>
  <si>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Número de permisos autorizados para el uso temporal y/o permanente de los escenarios deportivos.</t>
  </si>
  <si>
    <t>INCLUYENTE</t>
  </si>
  <si>
    <t xml:space="preserve">DEPORTE Y RECREACIÓN CON INCLUISIÓN SOCIAL PARA LA TRASNFORMACIÓN SOCIAL </t>
  </si>
  <si>
    <t>LA ESCUELA Y EL DEPORTE SON DE TODOS</t>
  </si>
  <si>
    <t>Porcentaje de la población cartagenera vinculadas a las actividades y eventos deportivos, pre deportivos y paralímpicos.</t>
  </si>
  <si>
    <t>Se incrementará a 5.400 niñas, niños, adolescentes inscritos en los diversos niveles de iniciación y formación</t>
  </si>
  <si>
    <t xml:space="preserve">Se mantendrán en 10.176 los participantes en los diferentes torneos de las instituciones educativas y las universidades </t>
  </si>
  <si>
    <t>DEPORTE ASOCIADO “INCENTIVOS CON-SENTIDO”</t>
  </si>
  <si>
    <t>Se otorgarán 400 estímulos y/o apoyos a las ligas, clubes, federaciones y otras organizaciones deportivas</t>
  </si>
  <si>
    <t>Número de estímulos y/o apoyos otorgados a ligas, clubes, federaciones y otras organizaciones deportivas</t>
  </si>
  <si>
    <t>Se impactarán 4.000 personas con los estímulos y/o apoyos otorgados a las ligas, clubes, federaciones y otras organizaciones deportivas</t>
  </si>
  <si>
    <t>Número de personas impactadas de los estímulos y/o apoyos otorgados a ligas, clubes, federaciones y otras organizaciones deportivas</t>
  </si>
  <si>
    <t>Número de estímulos y/o apoyos otorgados a deportistas de altos logros, futuras estrellas y Viejas Glorias del Deporte convencional y paralímpico</t>
  </si>
  <si>
    <t>Se apoyarán 20 eventos deportivos de carácter regional,  nacional e internacional a realizarse en el Distrito de Cartagena de Indias</t>
  </si>
  <si>
    <t xml:space="preserve">Número de eventos de carácter regional, nacional e internacional realizados y/o apoyados </t>
  </si>
  <si>
    <t>DEPORTE SOCIAL COMUNITARIO CON INCLUSIÓN “CARTAGENA INCLUYENTE”</t>
  </si>
  <si>
    <t>Se incrementarán a 120.000 los participantes en el desarrollo de eventos o torneos de deporte social comunitario con inclusión</t>
  </si>
  <si>
    <t xml:space="preserve">Número de participantes en los eventos o torneos de deporte social comunitario con inclusión </t>
  </si>
  <si>
    <t>Se realizarán 15 eventos o torneos de deporte social comunitario con inclusión dirigidos a la comunidad</t>
  </si>
  <si>
    <t>Número de eventos o torneos de deporte social comunitario con inclusión realizados y/o apoyados</t>
  </si>
  <si>
    <t xml:space="preserve">OBSERVATORIO DE CIENCIAS APLICADAS AL DEPORTE, LA RECREACIÓN, LA ACTIVIDAD FÍSICA Y EL APROVECHAMIENTO DEL TIEMPO LIBRE EN EL DISTRITO DE CARTAGENA DE INDIAS </t>
  </si>
  <si>
    <t>Se publicarán 4 documentos históricos y científicos sobre el deporte, la recreación, la actividad física y el aprovechamiento del tiempo libre en el Distrito de Cartagena de Indias</t>
  </si>
  <si>
    <t>Número de documentos elaborados y publicados</t>
  </si>
  <si>
    <t>Se incrementará a 16.720 personas con apropiación social de conocimiento</t>
  </si>
  <si>
    <t>Número de personas con apropiación social de conocimiento.</t>
  </si>
  <si>
    <t>Se caracterizarán 10 piezas con todos los documentos e investigaciones científicas existentes de memoria histórica del deporte</t>
  </si>
  <si>
    <t xml:space="preserve">Número de piezas de Memoria Histórica del Deporte Cartagenero caracterizadas </t>
  </si>
  <si>
    <t>Se conformará y organizará 1 semillero de investigación científica deportiva</t>
  </si>
  <si>
    <t>Se realizarán 10 convenios institucionales para la generación y apropiación social del conocimiento</t>
  </si>
  <si>
    <t>Número de alianzas y convenios para la generación y apropiación social del conocimiento</t>
  </si>
  <si>
    <t xml:space="preserve">PROGRAMA HÁBITOS Y ESTILOS DE VIDA SALUDABLE </t>
  </si>
  <si>
    <t>Se incrementarán a 14.131 los participantes vinculados a la actividad física.</t>
  </si>
  <si>
    <t>Se incrementarán a 19.448 los asistentes a los eventos de hábitos y estilos de vida saludable dirigidos a todas las edades</t>
  </si>
  <si>
    <t xml:space="preserve">Número de asistentes a los eventos de hábitos y estilos de vida saludable de carácter local, nacional e internacional realizados y/o apoyados </t>
  </si>
  <si>
    <t xml:space="preserve">Se realizarán 18 eventos de hábitos y estilos de vida saludable dirigidos a todas las edades </t>
  </si>
  <si>
    <t xml:space="preserve">Número de eventos de hábitos y estilos de vida saludable de carácter local, nacional e internacional realizados y/o apoyados </t>
  </si>
  <si>
    <t xml:space="preserve">PROGRAMA RECREACIÓN COMUNITARIA “RECRÉATE CARTAGENA” </t>
  </si>
  <si>
    <t>Se atenderán a 24.984 participantes de las actividades recreativas en el Distrito de Cartagena de Indias.</t>
  </si>
  <si>
    <t xml:space="preserve">Número de participantes en las actividades de recreación comunitaria </t>
  </si>
  <si>
    <t>Se incrementarán a 22.999 los asistentes a los eventos de recreación comunitaria dirigidos a todas las edades</t>
  </si>
  <si>
    <t>Número de asistentes a los eventos de recreación de carácter local, nacional e internacional realizados y/o apoyados</t>
  </si>
  <si>
    <t xml:space="preserve">Se realizarán 17 eventos de recreación comunitaria dirigidos a todas las edades </t>
  </si>
  <si>
    <t xml:space="preserve">Número de eventos de recreación de carácter local, nacional e internacional realizados y/o apoyados </t>
  </si>
  <si>
    <t xml:space="preserve">ADMINISTRACIÓN, MANTENIMIENTO, ADECUACIÓN, MEJORAMIENTO Y CONSTRUCCIÓN DE ESCENARIOS DEPORTIVOS  </t>
  </si>
  <si>
    <t>Se autorizarán 2.400 permisos para el uso temporal y/o permanente de los escenarios deportivos.</t>
  </si>
  <si>
    <t>Se impactarán a 209.842 personas en el uso y disfrute de los escenarios deportivos y recreativos</t>
  </si>
  <si>
    <t>Número de personas que hace uso y disfrute de los escenarios deportivos y recreativos</t>
  </si>
  <si>
    <t xml:space="preserve">Se incrementará a 110 los escenarios deportivos mantenidos, adecuados, y/o mejorados en el distrito de Cartagena de Indias  </t>
  </si>
  <si>
    <t xml:space="preserve">Número de escenarios deportivos mantenidos, adecuados, y/o mejorados en el distrito de Cartagena de Indias  </t>
  </si>
  <si>
    <t xml:space="preserve">Se desarrollará la construcción de 10 escenarios deportivos en el Distrito de Cartagena de Indias </t>
  </si>
  <si>
    <t xml:space="preserve">Número de escenarios deportivos construidos  </t>
  </si>
  <si>
    <t xml:space="preserve">Deportes </t>
  </si>
  <si>
    <t>Realizar campañas de socialización y difusión de la estrategia "juegos intercolegiados" con las Instituciones Educativas 
Desarrollar jornadas de inscripción de las Instituciones Educativas en los juegos intercolegiados
Acompañar el proceso de socialización y desarrollo de los juegos interuniversitarios 
Divulgar las acciones y actividades desarrolladas en el proyecto
Divulgar el calendario deportivo distrital de los juegos intercolegiados
Programar las competencias deportivas de los juegos intercolegiados del distrito
Realizar las competencias deportivas de los juegos intercolegiados del distrito
Acompañar el desarrollo de las competencias de los juegos interuniversitarios 
Entregar la premiación a los ganadores de las competencias deportivas distritales
Patrocinar participación de equipos campeones en competencias departamentales</t>
  </si>
  <si>
    <t xml:space="preserve">Gustavo  González </t>
  </si>
  <si>
    <t>Aplicación de la Ciencia, la Tecnología y la Innovación (CTeI) en el sector deporte en el distrito de Cartagena de Indias</t>
  </si>
  <si>
    <t xml:space="preserve">Divulgación, Apropiación de conocimiento y participación ciudadana en el sector deporte, del Distrito de Cartagena de Indias  </t>
  </si>
  <si>
    <t>Recopilación de la memoria histórica del deporte cartagenero y bolivarense.</t>
  </si>
  <si>
    <t xml:space="preserve">Observatorio </t>
  </si>
  <si>
    <t xml:space="preserve">Jose Guillermo Torres </t>
  </si>
  <si>
    <t xml:space="preserve">Recreación </t>
  </si>
  <si>
    <t xml:space="preserve">Alberto Osorio </t>
  </si>
  <si>
    <t>31 de diciembre de 2023</t>
  </si>
  <si>
    <t xml:space="preserve">Aprovechamiento del espacio público para la realización de Eventos Recreativos que permitan la cohesión comunitaria. </t>
  </si>
  <si>
    <t>Aumentar la habilitación de espacios públicos para el desarrollo de actividades de recreación en el Distrito de Cartagena de Indias</t>
  </si>
  <si>
    <t>Implementación de la estrategia "Escuela Recreativa" para fortalecer las capacidades emocionales y motrices de la primera infancia.</t>
  </si>
  <si>
    <t>Implementar estrategias de desarrollo integral desde la recreación dirigidas a los adolescentes y jóvenes en el Distrito de Cartagena de Indias</t>
  </si>
  <si>
    <t xml:space="preserve">Recreación para todos, como mecanismo para la cohesión comunitaria mediante el aprovechamiento y uso del tiempo libre. </t>
  </si>
  <si>
    <t>Realizar capacitaciones a las madres comunitarias y agentes educativas en talleres de elaboración de juguetes y juegos, Asesorar en competencias dirigidas a las madres comunitarias y agentes educativas a través de asesoría de hábitos y estilos de vida saludable, Desarrollar Talleres a padres de familias o cuidadores sobre temas nutricionales y pautas de crianza amorosa,Adelantar las campañas (cuentos que no son cuentos), caminata por la lactancia materna, promoción semana de la salud en la primera infancia, Desarrollar la sesión lúdica permanente a la población de primera infancia con actividades rectoras, Realizar Carnavales Lúdicos, Ejecutar un encuentro actívate gestante a través de estimulación materno-infantil, Desarrollar talleres sobre el cuidado, hábitos de vida saludable y estimulación temprana, Divulgar las acciones y actividades desarrolladas en el proyecto</t>
  </si>
  <si>
    <t>Implementar acciones para el desarrollo de las habilidades y destrezas psicomotrices y sociales de los niños de menores de seis años en la zona rural del Distrito de Cartagena de Indias</t>
  </si>
  <si>
    <t>Desarrollar jornadas de sensibilización a organizaciones públicas y privadas, Realizar valoración y seguimiento a organizaciones públicas y privadas, Desarrollar jornadas de sensibilización a centros penitenciarios y carcelarios, Realizar valoración y seguimiento a centros penitenciarios y carcelarios, Desarrollar jornadas de sensibilización a centros de vida y/o grupos organizados de personas mayores, Realizar valoración y seguimiento a centros de vida y/o grupos organizados de personas mayores, Asesorar a organizaciones públicas y privadas, Ejecutar jornadas recreo-deportivas en organizaciones públicas y privadas, Realizar charlas a centros penitenciarios y carcelarios, Asesorar a los centros de vida y/o grupos organizados de personas mayores, Ejecutar jornadas recreo-deportivas en centros de vida y/o grupos organizados de personas mayores, Divulgar las acciones y actividades desarrolladas en el proyecto, Realizar campañas de los días de concientización de la salud, Acondicionar el espacio físico para el desarrollo de actividad física en el Centro de Acondicionamiento Físico - CAF</t>
  </si>
  <si>
    <t>Realizar evaluación y diagnóstico de enfoques (caminantes, madrúgale, noches y joven),Programar la intervención territorial y comunitaria, Diseñar e implementar los protocolos de intervención territorial y comunitaria, Desarrollar las acciones de la estrategia "Madrúgale a la Salud",Desarrollar las acciones de la estrategia "Caminante Saludable", Desarrollar las acciones de la estrategia "Noches Saludables", Desarrollar las acciones de la estrategia "Joven Saludable", Diseñar e implementar el semillero de actividad física, Desarrollar eventos de concentración,Desarrollar eventos de promoción, Planear la realización de eventos de ciudad, Desarrollar eventos de ciudad, Diseñar e implementar un plan de capacitación sobre actividad física, Divulgar las acciones de las estrategias y eventos realizadas.</t>
  </si>
  <si>
    <t>Desarrollar el módulo estratégico de proyecto de vida ,Ejecutar actividades con escuela para padres sobre hábitos de buena crianza,Convocatoria, socialización e inscripción a los bosques establecidos , Desarrollo del programa y la totalidad de los ejes temáticos de campamentos juveniles , Planear y realizar los campamentos distritales, Participar en los campamentos departamentales, Participar en los campamentos nacionales, Generar capacidades o habilidades de conocimiento para el servicio social , Elaboración de proyectos para la implementación en las comunidades, Divulgar las acciones y actividades desarrolladas en el proyecto.</t>
  </si>
  <si>
    <t>Realizar la estrategia "vías recreativas en tu barrio", Ejecutar la estrategia Playas recreativas, Realizar las Vías Activas y Saludables - VAS, Participar en los comités de espacio público,Generar una mesa del aprovechamiento del espacio público para la recreación, Participar en el comité probici, Planear y realizar Eventos Recreativos con impacto de ciudad, Realizar ciclopaseos urbanos y rurales, Divulgar las acciones y actividades desarrolladas en el proyecto.</t>
  </si>
  <si>
    <t xml:space="preserve">Crear la red de conocimiento científico del sector deporte, Generar alianzas para la producción de conocimiento científico sobre el sector deporte,Crear el semillero de investigación sobre el sector deporte, Producir artículos científico - histórico asociados al sector deporte, Publicar artículos científico - histórico asociados al sector deporte, Divulgar las acciones y actividades desarrolladas en el proyecto, Desarrollar encuentros científicos </t>
  </si>
  <si>
    <t>Aumentar la interacción social a través de la práctica de la recreación en el tiempo libre</t>
  </si>
  <si>
    <t>DESARROLLO DE LA ESCUELA DE INICIACION Y FORMACION DEPORTIVA</t>
  </si>
  <si>
    <t>Implementar el nivel 1: Iniciación Deportiva
Implementar el nivel 2: Formación Deportiva
Implementar el nivel 3: Enfasis Deportivo
Implementar el nivel 4: Perfeccionamiento Deportivo
Aumentar el número de núcleos de atención en los niveles 1 y 2 de iniciación y formación deportiva
Sistematizar la vinculación de los niños, niñas y adolescentes pertenecientes a la Escuela de Formación Deportiva
Realizar acompañamiento psicosocial a los niños, niñas, adolescentes y padres pertenecientes a la Escuela de Formación Deportiva
Divulgar las acciones y actividades desarrolladas en el proyecto
Adquirir los elementos y herramientas necesarios para el desarrollo de los niveles 1 y 2 de iniciación y formación deportiva
Adquirir los elementos y herramientas necesarios para el desarrollo del nivel 3 de enfasis deportivo
Adquirir los elementos y herramientas necesarios para el desarrollo del nivel 4 de perfeccionamiento deportivo
Realizar encuentros deportivos para la participación de los niños, niñas y adolescentes pertenecientes a la Escuela de Formación Deportiva</t>
  </si>
  <si>
    <t>FORTALECIMIENTO DEL DEPORTE ESTUDIANTIL</t>
  </si>
  <si>
    <t>Realizar convocatoria para entrega de estímulos a deportistas convencionales y no convencionales
Realizar la entrega y seguimiento de los estímulos a deportistas convencionales y no convencionales
Divulgar las acciones de los deportivas y organizaciones deportivas realizadas 
Apoyar eventos deportivos de carácter regional, nacional e internacional
Realizar convocatoria para entrega de estímulos a organismos deportivos 
Realizar la entrega y seguimiento de los estímulos a organismos deportivos
Brindar asesorías a los organismos deportivos para el reconocimiento y estructuración
Crear plataforma de organizaciones deportivas
Realizar un encuentro donde participen las organizaciones deportivas</t>
  </si>
  <si>
    <t>31 de diciembre de 2020</t>
  </si>
  <si>
    <t>MEJORAMIENTO DE LOS ESTILOS DE VIDA</t>
  </si>
  <si>
    <t>Realizar manuales operativos y administrativos para el uso de los escenarios deportivos
Caracterizar los escenarios (unidades) deportivos 
Socializar y divulgar el uso adecuado de los escenarios deportivos a todos los usuarios y beneficiarios
Divulgar las acciones y actividades desarrolladas en el proyecto
Disponer los escenarios deportivos para el uso de la comunidad
Realizar un plan general de mantenimiento de los escenarios deportivos
Intervenir de manera preventiva, correctiva, programada y predictiva los escenarios deportivos
Garantizar el continuo uso y disfrute de los escenarios
Administrar el uso y préstamo de los escenarios a la comunidad
Realizar revisión y verificación del funcionamiento de los escenarios deportivos</t>
  </si>
  <si>
    <t>PROGRAMACIÓN META A 2021</t>
  </si>
  <si>
    <t>PROGRAMA</t>
  </si>
  <si>
    <t>META PROYECTO 2021</t>
  </si>
  <si>
    <t>FUENTE DE FINANCIACIÓN</t>
  </si>
  <si>
    <t>Incrementar a 54 los núcleos para masificar la práctica del deporte en las comunidades del Distrito de Cartagena de Indias</t>
  </si>
  <si>
    <t>Tasa prodeporte y recreacion 
SGP  Proposito general - deportes
ICAT 3%</t>
  </si>
  <si>
    <t>Se otorgarán estímulos y/o apoyos a 576 atletas de altos logros, futuras estrellas y viejas glorias del deporte convencional y paralímpico</t>
  </si>
  <si>
    <t xml:space="preserve">Integración Comunitaria a través del  Deporte como Herramienta para la inclusión Social desde los diferentes enfoques Poblacionales. </t>
  </si>
  <si>
    <t xml:space="preserve">Modernización del Centro de Acondicionamiento físico - CAF del distrito de Cartagena de Indias </t>
  </si>
  <si>
    <t xml:space="preserve">Infraestructura 
Administrativa y Financiera </t>
  </si>
  <si>
    <t>Ismael Sanchez 
María C. Carballo</t>
  </si>
  <si>
    <t xml:space="preserve">CONSOLIDACION DEL SISTEMA DEPORTIVO DISTRITAL </t>
  </si>
  <si>
    <t>INTEGRACION COMUNITARIA A TRAVES DEL  DEPORTE</t>
  </si>
  <si>
    <t>TRANSFORMACION DE HABITOS PARA LA GENERACION DE ENTORNOS SALUDABLES EN EL DISTRITO DE CARTAGENA DE INDIAS</t>
  </si>
  <si>
    <t>MODERNIZACIÓN DEL CAF</t>
  </si>
  <si>
    <t>IMPLEMENTACION DE LA ESTRATEGIA  ESCUELA RECREATIVA</t>
  </si>
  <si>
    <t>IMPLEMENTACION DEL PROGRAMA NACIONAL  CAMPAMENTOS JUVENILES  EN EL DISTRITO DE CARTAGENA</t>
  </si>
  <si>
    <t>APROVECHAMIENTO DEL ESPACIO PUBLICO PARA LA REALIZACION DE EVENTOS RECREATIVOS QUE PERMITAN LA COHESION COMUNITARIA</t>
  </si>
  <si>
    <t>RECREACION PARA TODOS, COMO MECANISMO PARA LA COHESION COMUNITARIA MEDIANTE EL APROVECHAMIENTO Y USO DEL TIEMPO LIBRE</t>
  </si>
  <si>
    <t>APLICACION DE LA CIENCIA, LA TECNOLOGIA Y LA INNOVACION (CTEI) EN EL SECTOR DEPORTE EN EL DISTRITO DE CARTAGENA DE INDIAS</t>
  </si>
  <si>
    <t xml:space="preserve">DIVULGACION, APROPIACION DE CONOCIMIENTO Y PARTICIPACION CIUDADANA EN EL SECTOR DEPORTE, DEL DISTRITO DE CARTAGENA DE INDIAS </t>
  </si>
  <si>
    <t>RECOPILACION DE LA MEMORIA HISTORICA DEL DEPORTE CARTAGENERO Y BOLIVARENSE</t>
  </si>
  <si>
    <t>CONSERVACION, MANTENIMIENTO Y MEJORAMIENTO DE LOS ESCENARIOS DEPORTIVOS DE LA CIUDAD</t>
  </si>
  <si>
    <t>Realizar campañas de divulgación asociadas a la recreación
Realizar talleres de técnicas de recreación
Realizar actividades de recreación en los centros de vida y grupos organizados de personas mayores
Realizar actividades de recreación en las Instituciones Educativas, grupos organizados de adolescentes y jóvenes, Hogares Comunitarios y/o CDI
Apoyar el desarrollo de actividades de recreación a nivel distrital 
Desarrollar la estrategia "Vacaciones Recreativas"
Desarrollar la estrategia "Cartagena es de los niños y niñas"
Desarrollar la estrategia "Persona Mayor - Un nuevo comienzo"
Divulgar las acciones y actividades desarrolladas en el proyecto</t>
  </si>
  <si>
    <t>Mejorar los Procesos de Apropiación Social del Conocimiento en el Sector del Deporte, la Recreación, la Actividad Física y el  Aprovechamiento del Tiempo Libre  en el Distrito de Cartagena de Indias.</t>
  </si>
  <si>
    <t>Generar alianzas con el SENA para fortalecer la formación técnica y tecnológa
Generar alianzas con Instituciones de Educación Superior para la formación profesional a través de la consecución de becas
Promover la participación en seminarios sobre el sector deporte a nivel local, regional, nacional e internacional
Realizar ciclo de conferencias, charlas, cursos complementarios, encuentros ciudadanos, entre otros espacios de intercambio de conocimiento del sector deporte
Fomentar la participación ciudadana en espacios de intercambio de conocimiento del sector deporte
Divulgar las acciones y actividades desarrolladas en el proyecto</t>
  </si>
  <si>
    <t>Rescatar el patrimonio material e inmaterial deportivo del Distrito de Cartagena de Indias y el departamento de Bolívar.</t>
  </si>
  <si>
    <t>Realizar diagnóstico y valoración inicial de la trayectoria del sector deporte
Diseñar protocolo de identificación del patrimonio deportivo en Cartagena y Bolívar
Implementar el protocolo de identificación para la caracterización del patrimonio deportivo en Cartagena y Bolívar
Adoptar el método y lugar de conservación y preservación del acervo deportivo
Instalar la composición de las piezas de memoria del acervo deportivo
Crear muestra piloto de museo itinerante 
Desarrollar coloquios alrededor de las piezas de memoria del acervo deportivo
Divulgar las acciones y actividades desarrolladas en el proyecto</t>
  </si>
  <si>
    <t>NOMBRE DEL RUBRO</t>
  </si>
  <si>
    <t>Tasa Pro deporte y recreación 
ICAT 3%</t>
  </si>
  <si>
    <t>Tasa Pro deporte y recreación 
SGP  Propósito General - Deportes
ICAT 3%</t>
  </si>
  <si>
    <t>Tasa Pro deporte y recreación 
Arrendamiento escenarios deportivos
SGP  Propósito General - Deportes
ICAT 3%
Rendimientos financieros icat 3%</t>
  </si>
  <si>
    <t>Tasa Prodeporte y recreación 
Arrendamiento escenarios deportivos</t>
  </si>
  <si>
    <t xml:space="preserve">Tasa pro deporte y recreación </t>
  </si>
  <si>
    <t>SGP  Propósito general - Deportes
Tasa Pro deporte y recreación 
ICAT 3%</t>
  </si>
  <si>
    <t xml:space="preserve">Tasa prodeporte y recreación </t>
  </si>
  <si>
    <t>SGP  Propósito General - Deportes
Tasa Pro deporte y recreación 
ICAT 3%</t>
  </si>
  <si>
    <t>Rendimientos financieros - ider
Espetáculos públicos - ider
Tasa Pro deporte y recreación 
ICAT 3%</t>
  </si>
  <si>
    <t>Tasa Pro deporte y recreación 
Arrendamiento escenarios deportivos</t>
  </si>
  <si>
    <t>Rendimientos financieros - ider
Tasa Pro deporte y recreación 
Espectáculos públicos - ider
Venta de servicios - ider</t>
  </si>
  <si>
    <t>Tasa Pro deporte y recreación 
Arrendamiento escenarios deportivos
SGP  Propósito General - Deportes
Rendimientos financieros SGP Propósito General 
ICAT 3%</t>
  </si>
  <si>
    <t>31 de diciembre de 2021</t>
  </si>
  <si>
    <t>31 diciembre de 2021</t>
  </si>
  <si>
    <r>
      <rPr>
        <b/>
        <sz val="18"/>
        <color theme="1"/>
        <rFont val="Arial Narrow"/>
        <family val="2"/>
      </rPr>
      <t xml:space="preserve">FORMATO PLAN DE ACCIÓN
DEPENDENCIA: INSTITUTO DISTRITAL DE  DEPORTE Y RECREACIÓN -IDER </t>
    </r>
    <r>
      <rPr>
        <sz val="18"/>
        <color theme="1"/>
        <rFont val="Arial Narrow"/>
        <family val="2"/>
      </rPr>
      <t xml:space="preserve">
</t>
    </r>
    <r>
      <rPr>
        <b/>
        <sz val="18"/>
        <color theme="1"/>
        <rFont val="Arial Narrow"/>
        <family val="2"/>
      </rPr>
      <t>VIGENCIA AÑO 2021</t>
    </r>
  </si>
  <si>
    <t>1 de febrero de 2021</t>
  </si>
  <si>
    <t xml:space="preserve">Número de Planes Institucionales y estrategicos articulados al Plan de Acción del 2020 del IDER  </t>
  </si>
  <si>
    <t xml:space="preserve">Se Integrarán los planes institucionales y estrategicos al Plan de Acción (Decreto No. 612 del 2018 ) </t>
  </si>
  <si>
    <t xml:space="preserve">Decreto No. 612 del 2018 </t>
  </si>
  <si>
    <t>N/A</t>
  </si>
  <si>
    <t xml:space="preserve">Articular los planes del Decreto No. 612 del 2018 al Plan de Acción </t>
  </si>
  <si>
    <t xml:space="preserve">25 de Enero de 2021  </t>
  </si>
  <si>
    <t xml:space="preserve">Dirección Administrativa y Financiera y Oficina Asesora de Planeación </t>
  </si>
  <si>
    <t xml:space="preserve">Maria Carolina Carballo -Luz Alcira Ortega Martínez </t>
  </si>
  <si>
    <t>Elaborar los doce (12 ) planes  como lo son: Plan Institucional de Archivos-PINAR, Plan Anual de Adquisiones , Plan Anual de Vacantes, Plan de Previsión de Recursos Humanos , Plan Estratégico de Talento Humano , Plan Institucional de Capacitación, Plan de Incentivos  Institucionales , Plan de Trabajo Anual en Seguridad y Salud en el Trabajo, Plan de Anticorrupción y de Atención al Ciudadano, Plan Estrátegico de Técnologias de la Información y las Comunicaciones-PETI, Plan de Tratamiento de Riesgos de Seguridad y Privacidad de la Información, Plan de Seguridad y Privacidad de la información.</t>
  </si>
  <si>
    <t xml:space="preserve">DECRETO No. 612 DEL 2018 </t>
  </si>
  <si>
    <t>Realizar campañas informativas sobre el deporte social ante la comunidad, Difundir la reglamentación y estrategia para la creación de organizaciones deportivas, Divulgar las acciones y actividades desarrolladas en el proyecto, Realizar el torneo de los juegos corregimentales, Realizar el torneo de los juegos comunales, Realizar el torneo de los juegos afro, raizales, negros y palenqueros, Realizar el torneo de los juegos indígenas, Realizar el torneo de los juegos carcelarios, Realizar el torneo de los juegos de personas en situación de discapacidad, Adquirir la dotación e implementación requerida para el desarrollo de los torneos, Disponer de la logística para cada uno de los torneos.</t>
  </si>
  <si>
    <t>Integrar a las comunidades a través del deporte social comunitario en el Distrito de
Cartagena de Indias</t>
  </si>
  <si>
    <t>Mejorar las condiciones para el funcionamiento del centro de acondicionamiento físico -
CAF en el Distrito de Cartagena de Indias</t>
  </si>
  <si>
    <t>Realizar un plan de adquisiciones de elementos, maquinaria y equipo, Contratar suministro de elementos, maquinaria y equipo, Mantener preventiva y/o correctivamente los elementos, maquinaria y equipo, Adecuar los espacios físicos para el desarrollo de las actividades dentro del CAF, Realizar valoración y prueba física de los usuarios, Diseñar plan de entrenamiento personalizado para los usuarios, Hacer seguimiento y evaluación del proceso de acondicionamiento físico</t>
  </si>
  <si>
    <t xml:space="preserve">2021130010010
</t>
  </si>
  <si>
    <t xml:space="preserve">2021130010011
</t>
  </si>
  <si>
    <t xml:space="preserve">Se formuló y aprobó el proyecto de Modernización del CAF , por la Secretaria de Planeación Distrital </t>
  </si>
  <si>
    <t>Este proyecto fue presentado a planeación distrital y aprobado por esta el día 19 de Febrero de 2021, el objetivo es mejorar significativamente la baja cohesión comunitaria a través del deporte y la recreación, que se ha visto afectada por la  Fragmentación comunitaria debido a la poca práctica del deporte y la recreación, baja participación de la población en las actividades deportivas y recreativas, lo cual nos demuestra el poco interés de nuestra población en las actividades deportivas y recreativas, lo cual nos lleva a motivar a la población para que se unan a las prácticas deportivas y recreativas, dándoles a conocer la importancia del deporte y la recreación en nuestra vida.
Durante el periodo que comprende este informe (1 enero al 20 de febrero de 2021), hemos estado realizando las siguientes actividades como la formulación del programa Deporte Social Comunitario, se hicieron los diferentes presupuestos y los cronogramas de actividades de cada uno de los proyectos que comprenden el programa, se realizo una reunión con el personal de infraestructura del IDER, con la finalidad de programar para el mes de febrero visitas a los campos deportivos de los corregimiento para observar las condiciones actuales en que se encuentran.</t>
  </si>
  <si>
    <t xml:space="preserve">
Se realizaron las siguientes actividades en el período: 
*Capacitación, avance y seguimiento sobre el plan de trabajo del proyecto plataforma Hércules.
*Desarrollo y conformación de las nuevas convocatorias PAFID – PADAL convencional y Discapacidad, Organismos Deportivos.
*Mesas de trabajo para la reactivación en Deportes y Recreacion del uso de la Bicicleta. ( Martes de bici y Jueves de Popa)
*Reactivación  y Activación de apoyo a la logística a usuarios clubes y ligas para préstamo de escenarios deportivos del Distrito de Cartagena en administración del Instituto Distrital de Deporte.
</t>
  </si>
  <si>
    <t xml:space="preserve">En el mes de enero nos enfocamos en socializar la próorroga que se hizo con el Ministerio de los Juegos  Intercolegiados 2021  para darle continuidad al proceso del montaje de los videos para ejecutar el programa en el mes de febrero, 
El juzgamiento de los videos se realizará en la segunda semana del mes de marzo. También se realizarón las siguientes actividades :               Reunión con la plataforma de Hércules.
 Socialización con el ministerio vía telefónica para el cargue de videos.
Socialización del proyecto ley del deporte con el ministerio.
</t>
  </si>
  <si>
    <t>Se aprobarón los doce (12) planes estrategicos e institucionales de Decreto No. 612 del 2018 , en el pirmera reunión  ordinaria No. 001 del comité Institucional de Gestión y Desempeño  el 25 de enero de 2021 y en comité extendido del 30 de enero de 2021 , los cuales fueron publicados en la página web del IDER en el link de Transparencia.</t>
  </si>
  <si>
    <t xml:space="preserve">Durante el mes de enero y febrero del 2021, se realizó la actualización del «Manual de Manejo de Césped» así como también la actualización del «Plan de Mitigación de Riesgos en los Escenarios Deportivos» –PEMRED–. La ejecución de 55 Mantenimientos Preventivos Recurrente –MPR– entre ellos 9 en unidades mayores 19 medianos y 23 en menores.
Se realizaron 19 visitas técnicas entre las que se encuentran las unidades deportivas de las zonas insulares –Isla Múcura, Isla Fuerte, Tintipán e Isla Grande– y 9 mesas de trabajo.
Se continua aplicando los protocolos de bioseguridad y divulgaciones en redes sociales de las actividades de la oficina asesora de infraestructura
</t>
  </si>
  <si>
    <t>En estos primeros  meses se inició con el proceso de contratación, organización del  equipo de trabajo,elaboración del cronograma de actividades de cada unos de proyectos del programa Observatorio  el cual  tiene la finalidad de cumplir  la ejecución de  las metas trazadas para este periodo 2021, es importante precisar, que debido a la pandemia del Covid 19, este programa ha sido diseñado para desarrollarse bajo la modalidad virtual, de alternancia y/o presencial, en la medida que la emergencia que vivimos lo permita.</t>
  </si>
  <si>
    <t xml:space="preserve">En estos primer  mes se inició con el proceso de contratación, y organización del  equipo administrativo, interdisciplinario y docentes en el cual se busca la ejecución de  las metas trazadas para este periodo 2021 que se tiene como objetivo la inscripción de 4.400 niños, niñas y adolescentes, para cumplimiento de la misma el instituto adquirió una plataforma tecnológica llamada Hércules,. Además se realizaron  acercamientos con líderes, presidente de JAC y comunidad en general, para colocar en conocimiento las ofertas que el programa tiene diseñadas para el buen uso de del tiempo libre, de esta se implementara una metodología de alternancia (Presencial y Virtual) cumpliendo con todos los protocolos de bioseguridad, exigidos por el ministerio del deporte y el instituto distrital de deporte y recreación. 
Para las socializaciones y articulación con las JAC y líderes comunales, se asignaron grupos de apoyo del equipo psicosocial, distribuidos estratégicamente en las 3 localidades del distrito que en compañía del docente y miembros de la junta y/o grupos sociales, realizan visitas a la comunidad , jornadas de perifoneo, socializaciones, jornadas de inscripción, etc, con el objetivo de masificar los puntos y llevar nuestra oferta a todas las comunidades del distrito. En el mes de febrero asistieron a clases  810 niñas, niños y adolescentes.
</t>
  </si>
  <si>
    <t>% de avance del programa a 31 de Marzo   2021</t>
  </si>
  <si>
    <t xml:space="preserve">% AVANCE PROGRAMAS A 31 DE MARZO DE 2021  </t>
  </si>
  <si>
    <t>APROPIACIÓN INICIAL 2021</t>
  </si>
  <si>
    <t xml:space="preserve">OBSERVACIONES FEBRERO 2021 </t>
  </si>
  <si>
    <t xml:space="preserve">APROPIACION DEFINITIVA 2021 </t>
  </si>
  <si>
    <t>REPORTE EJECUCIÓN PRESUPUESTAL-MARZO   2021</t>
  </si>
  <si>
    <t xml:space="preserve">Se realizaron actividades   a 27 organizaciones privadas o públicas  en las que se beneficaron a .1.068  personas , se realizarón dos  (2) jornadas de sencibilización de grupo de personas mayores o Centros de Vida. Se llevaron a cabo  otros productos del proyecto  como son: Tamizajes, jornadas de actividad física y recreativa, asesorias HEVS en cada actividad  y asesorias grupales de ciencias aplicadas  </t>
  </si>
  <si>
    <t>Se beneficiaron a través de 52 puntos de atención de Madrúgales a la Salud a 1.778 personas, 1.674 personas se atendieron en los  52 puntos de Noches Saludables, se beneficiaron  a 275 personas en los puntos de atención de Caminante Saludable, en los 15 puntos de  Joven Saludable  se benefiaron a  277 personas, para un total de  4.004  de personas beneficiadas.</t>
  </si>
  <si>
    <t>Se  realizaron 6 socializaciones, en las Jac de los barrios Zaragocilla, Alcibia,Las Palmeras,  San José de los Campamentos, Bostón, Las Gaviotas y en el barrio Manga se realizo campaña de sensibilización contra COVID-19 asi como se llevo a cabo una jornada de VAS que beneficio a 652 personas.</t>
  </si>
  <si>
    <t>Se realizo inducción general  con  5 capacitaciones a líderes de bosques y recreadores  que beneficiaron a 40 personas  y se beneficiaron del proyecto  a 80  jóvenes.</t>
  </si>
  <si>
    <t>Se realizaron 3 actividades  en barrio Zaragocilla , Luis Carlos Galán, en el corregimiento de Pasacaballos que beneficiaron a 132 personas , Se realizaron 14 socializaciones a las comunidades . En est poryecto durante el mes de febrero se benefiaron a 342  adolescentes y jóvenes asi como también se beneficiaron a 41 personas  mayores para un total de 383 personas atendidas.</t>
  </si>
  <si>
    <t xml:space="preserve">Se realizaron 4 sesiones de la estrategia de Activate Gestante que benefiiciaron a 164 personas ( talleres  sobre el cuidado, hábitos de vida saludable y estimulación temprana) </t>
  </si>
  <si>
    <t xml:space="preserve">• Se realizó  revisión, documental y se elaboró  marco de antecedentes.
• Se segmentó la población muestra para aplicación de instrumentos
• Se inició construcción de instrumentos 
• Se realizó reunión con la UDC y la UTB para socializar objetivos del proyecto y revisar posibles alianzas.
• Se identificó a los especialistas en curaduría para  la caracterización de piezas patrimoniales
• Se identificó a los sabedores, pensadores y especialistas que conformarían el comité CPAD para   la caracterización de piezas patrimoniales
• Se diseñó el instrumento para identificar las piezas de memoria y seleccionar las misma
• Se definió la fecha de la muestra piloto expuesta
• Se diseñó el cronograma de coloquios y se estructuró el perfil de los participantes para los dos primeros coloquios alineados a la agenda de ciudad.
• Se proyectó oficio de invitación para los ponentes
• Se definió las estrategias de divulgación para cada producto
• Se proyectó oficio para invitación del comité CPAD
</t>
  </si>
  <si>
    <t xml:space="preserve">AVANCE FINANCIERO A 31 DE MARZO DE 2021 </t>
  </si>
  <si>
    <t xml:space="preserve">• Se elaboró documento preliminar de Centro de Pensamiento y se envió a Planeación  para observaciones y posterior  socialización con el equipo del Observatorio.
• Se adelantaron reuniones con la Universidad Tecnológica de Bolívar y la Universidad de Cartagena, para escuchar propuestas del semillero de investigación.
• Se redactó por parte de la Coordinación del proyecto de Aplicación de Ciencias al sector deporte, una  primera propuesta del semillero de investigación, con cronograma y requisitos para participar. 
• Se recibió asesoría por parte de la Universidad Tecnológica de Bolívar y está siendo analizada por el equipo del Observatorio.
• Se elaboraron tres (3) crónicas deportivas: Berenice Moreno Atencia  "Icono del Patinaje Colombiana", La Profe Yenny "Salvando Vidas desde el Deporte", Enrique Rafael Polo Andrade " Atleta  y Médico de Corazón. 
•  Se publicaron en la página web tres (3) crónicas deportivas.
• Se adelantaron mesas de trabajo con el equipo de Recreación, para la generación de lluvias de ideas para el desarrollo conjunto de un artículo de investigación.
• Se adelantaron reuniones con el equipo de Comunicaciones para definir presupuesto de los diferentes medios de divulgación (redes sociales). 
</t>
  </si>
  <si>
    <t>En el mes de marzo se  realizaron campañas de inscripción y motivación con los niños, niñas, jóvenes,  padres de familia y comunidad en general, para que se vincularan a los diferentes niveles de formación de la escuela; con esta estrategia logramos superar las metas técnicas propuestas para esta vigencia, en el  nivel tres (3) de énfasis deportivo y el nivel cuatro (4) de perfeccionamiento deportivo, nos proyectamos para el próximo período alcanzar la meta de los niveles de iniciación deportiva y seguir impactando a la comunidad en formación deportiva. Se inscribieron 4.020 para un total de 4.830  niños, niñas y adolescentes . La EIFD obtuvo  un crecimiento porcentual a la fecha del 9,8%  de la meta trazada para el año 2021.</t>
  </si>
  <si>
    <t xml:space="preserve">Se han realizado mesas de trabajo para realizar la apertura de la Convocatoria Pública de estimulos a los organismos deportivos , la cual se tiene programada para el mes de abril de 2021. El 18,06% de ejecución de recurso del proyecto corresponden a la contratación del personal que realizan las actividades del proyecto. </t>
  </si>
  <si>
    <t xml:space="preserve">Se están realizando mesas de trabajo para la puesta en marcha de los diferentes eventos de carácter nacional,local e internacional teniendo en cuenta las condiciones actuales de la Pandemia COVID-19. El 18,06% de ejecución de recurso del proyecto corresponden a la contratación del personal que realizan las actividades del proyecto. </t>
  </si>
  <si>
    <t xml:space="preserve">Durante el período que comprende este informe, se visitó al cabildo indígena de Membrillal, donde se les dio a conocer, como el distrito a través del IDER impacta a las comunidades Indígenas, Asistimos por solicitud del presidente de la JAC y algunos miembros de la comunidad a una reunión en el campo de Membrillal, donde ellos expresaron su interés de que se realice la inauguración de los juegos corregimentales en su comunidad, además solicitaron mejorar el back stock del campo y mover del lugar donde se encuentran las gradas y el tablero por encontrarse dentro de este, lo cual presenta impedimentos para realizar deportes como el béisbol y en softbol en varias categorías. Asistimos a reunión con los 6 capitanes de los cabildos indígenas asentados en el distrito y funcionarios de la Secretaria de Interior, cuyo objetivo fue escuchar las inquietudes de los capitanes sobre  al impacto de los programas misionales del instituto a sus comunidades. El 18,75% de ejecución de recurso del proyecto corresponden a la contratación del personal que realizan las actividades del proyecto. </t>
  </si>
  <si>
    <t xml:space="preserve">El proceso de  mínima cuantía para la modernización del CAF esta estructurado y  en espera teniendo en cuenta que la Tasa Pro-Deporte y Recreación , es un recurso nuevo y se encuentra en proceso de implementación en el Distrito de Cartagena de Indias. </t>
  </si>
  <si>
    <t>Se realizaron en este trimestre  10 capacitaciones, 4 talleres  sobre temas nutricionales y pautas  de crianza amorosa, un encuentro de Actívate Gestante  y 11 talleres sobre el cuidado, hábitos de vida saludable y estimulación temprana .</t>
  </si>
  <si>
    <t>Se realizaron en este primer trimestre 18 sesiones de formación para el servicio social de los campistas.</t>
  </si>
  <si>
    <t>Se llevaron a cabo 2 talleres de Técnicas de Recreación.</t>
  </si>
  <si>
    <t xml:space="preserve">Para este período se continuó trabajando las acciones de vigencia del año 2020, las cuales no se han podido concluir, fueron promovidos para la fase departamental  202 deportistas en Ajedrez y 85 en otras disciplinas deportivas , para un total  287 deportistas.
Para esta vigencia del año 2021,  en lo correspondiente a la realización de los Juegos Universitarios en el año 2021, se organizó una reunión virtual con los representantes de las universidades que están afiliadas ASCUN para definir la realización de los Juegos Universitarios Distritales y acordaron realizar actividad física  y virtualmente los deportes de karate, taekwondo y ajedrez.
Para la realización de los Juegos Intercolegiados en el año 2021, el Ministerio del Deporte envió la carta de participación con la línea de inversión con el cual apoyarán al Instituto. Este proyecto tuvo una ejecución en recursos del 32 % y esto se debe a contratación del personal que realizan las actividades del proyecto.
</t>
  </si>
  <si>
    <t>Se han realizado mesas de trabajo para realizar la apertura de la Convocatoria Pública de estímulos a los organismos deportivos , la cual se tiene programada para el mes de abril de 2021.</t>
  </si>
  <si>
    <t xml:space="preserve">Se crea la Resolución No. 052 (Marzo 15 de 2021)
“Por medio de la cual se fijan los criterios para la entrega de incentivos a
deportistas mediante convocatorias públicas en cumplimiento de las acciones y
metas de los programas de apoyo a Deportistas de Altos Logros – PADAL y
Futuros Ídolos del Deporte – PAFID, y se dictan otras disposiciones.
Se da apertura  a través de la Resolución No.055 del 17 de marzo de 2021 , a la Convocatoria Pública dirigida a los Atletas que aspiran a los estímulos de los Programas Institucionales de Apoyo a Deportistas Altos Logros(PADAL) y Futuros Ídolos del Deporte (PAFID), en la vigencia 2021”.                                                                                                   Se  crea la Resolución No. 059 del 24 de marzo de 2021“Por medio de la cual se modifica el artículo 5 de la resolución 055 del 17 de marzo de 2021 y se amplían los términos de inscripción de la convocatoria PADAL y PAFID.  La Resolución  No. 070  del 31 de marzo de 2021, “Por medio de la cual se modifica el artículo 5 de la resolución 055 del 17 de marzo de 2021 modificado por el artículo 1 de la resolución 059 del 24 de marzo de 2021 y se amplían los términos y las etapas de la convocatoria PADAL y PAFID”. se inscribieron   con 552 atletas inscritos.  El 18,06% de ejecución de recurso del proyecto corresponden a la contratación del personal que realizan las actividades del proyecto. </t>
  </si>
  <si>
    <t xml:space="preserve">Se tiene previsto que los eventos se realicen a partir del segundo semestre del año  y dependiendo de las medidas que tome el Gobierno Nacional y el Distrital , por la situación de la pandemia del COVID-19. El 18,75% de ejecución de recurso del proyecto corresponden a la contratación del personal que realizan las actividades del proyecto. </t>
  </si>
  <si>
    <t xml:space="preserve">Se realizaron  23 jornadas de sensibilización a organizaciones públicas y privadas, se realizarón 23 jornadas recreo-deportivas en  organizaciones públicas y privadas. Se llevaron a cabo  otros productos del proyecto  como son: Tamizajes, jornadas de actividad física y recreativa, asesorías HEVS en cada actividad  y asesorías grupales de ciencias aplicadas.  </t>
  </si>
  <si>
    <t>Se beneficiaron a través de 52 puntos de atención de Madrúgales a la Salud a 2.373  personas, 2.336 personas se atendieron en los  52 puntos de Noches Saludables, se beneficiaron  a 270 personas en los 4 puntos de atención de Caminante Saludable, en los 15 puntos de  Joven Saludable  se beneficiaron a  339 personas, para un total de  5.318  de personas.</t>
  </si>
  <si>
    <t>Se realizaron 8 ciclopaseos y una vía recreativa, estos ciclopaseos se llaman : Martes de Bici y   Jueves de Popa , se llevó a cabo el día viernes  26 de marzo el evento  Lunabike en asocio con la Mesa de la Bici .</t>
  </si>
  <si>
    <t xml:space="preserve">Se llevaron a cabo 83  capacitaciones que beneficiaron a 3.324 personas durante este primer trimestre del año 2021.  Se realizó foro conmemorando el día de la mujer  el día 9 de Marzo llamado Mujer Deporte Ciencia y Ciudadanía con la una participación de 250 personas.
 Se realizó inducción a los aspirantes a conformar la primera cohorte de Actividad Física 2021, con una participación de 50 preseleccionados el día 17 de Marzo.
 Se realizó capacitación al programa de Recreación conozcamos el observatorio de las ciencias aplicadas al deporte la recreación y la actividad física, con la participación de 108 personas.
 Se  realizaron capacitaciones relacionadas con Administración y Legislación Deportiva, a integrantes de clubes comunitarios
 Se adelantó gestión para la renovación del convenio de Asociación 0002 de marzo del 2018; que se ha venido realizando entre el Instituto Distrital de Deporte y Recreación IDER y el Servicio Nacional del Aprendizaje SENA.  
 En la actualidad existe una alianza con UNICOLOMBO
 </t>
  </si>
  <si>
    <t>Se aprobaron los doce (12) planes estratégicos e institucionales de Decreto No. 612 del 2018 , en el primera reunión  ordinaria No. 001 del Comité Institucional de Gestión y Desempeño  el 25 de enero de 2021 y en comité extendido del 30 de enero de 2021 , los cuales fueron publicados en la página web del IDER en el link de Transparencia.Estos planes se le realizó el  primer seguimiento trimestral el cual se publicará en el link de transferencia.</t>
  </si>
  <si>
    <t xml:space="preserve">Se  otorgaron en el mes de enero 88 permisos , febrero 316 permisos y en marzo 389 permisos para un total en el primer trimestre del año 2021 de 793 permisos. Se mantuvo el cumplimiento  de los protocolos de bioseguridad en los escenarios deportivos  </t>
  </si>
  <si>
    <t>Se beneficiaron en este primer trimestre del año 2021 a 3.449 personas distribuidas así: en el mes de enero a 679 personas, en febrero a 874 personas y en marzo a 1.896 personas.Se mantuvo el cumplimiento  de los protocolos de bioseguridad en los escenarios deportivos .</t>
  </si>
  <si>
    <t>. Durante el período comprendido entre el 1 y el 31 de Marzo se realizaron Mantenimientos Preventivos Recurrentes 71 escenarios (9 mayores + 30 medianos + 37 menores
16 visitas técnicas entre las que se destaca: Campo de Beísbol Preinfantil Martínez Martelo, Olaya Sector Foco Rojo, Los Cerezos cancha múltiple, Olaya Nuevo Paraíso Sector, vereda El Recreo Pasacaballo, Tierra Bomba estadio de softbol y Socorro plan 500),Se realizaron 9 liberaciones de actividades de mantenimiento locativos (pintura, plomería, etc)  . Durante este primer trimestre se realizaron 35 visitas técnicas.</t>
  </si>
  <si>
    <t xml:space="preserve">En este momento nos encontramos trabajando en la formulación de proyectos para poder presentarlos antes las posibles fuentes de financiación. </t>
  </si>
  <si>
    <t xml:space="preserve">OBSERVACIONES MARZO 2021                                                                                                         https://1drv.ms/u/s!An_-YqStCA-JiGi2-vDjBXAmrYuU?e=p2Q7Tc                                                                                                                                                      </t>
  </si>
  <si>
    <t>REPORTE ACTIVIDADES   ENERO -MARZO  2021</t>
  </si>
  <si>
    <t>REPORTE META PRODUCTO  ENERO A  MARZO  2021</t>
  </si>
  <si>
    <t xml:space="preserve">%de avance a 30 de  Marzo 2021 </t>
  </si>
  <si>
    <t>% de avance en la meta Cuatrienio a 30 de marzo de 2021</t>
  </si>
  <si>
    <t xml:space="preserve">Avance Meta actividades   a 30 de Marzo  de 2021 </t>
  </si>
  <si>
    <t>% de avance en la meta de actividades a 30 e marzo de 2021</t>
  </si>
  <si>
    <t>% DE EJECUCION A 30 DE MARZO DE 2021</t>
  </si>
  <si>
    <t>NOTA: LA EJEUCION PRESUPUESTAL SE TOMA DE LA MISMA FORMA COMO LA MANDA LA ENTIDAD YA QUE LA INFORMACION QUE SE TOMA DEL PREDIS NO CONCUERDA CON ESTA Y POR ES RAZON SE TOMA LA MISMA QUE REPORTA EL 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</si>
</sst>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 #,##0_-;_-* &quot;-&quot;_-;_-@_-"/>
    <numFmt numFmtId="165" formatCode="_-&quot;$&quot;\ * #,##0.00_-;\-&quot;$&quot;\ * #,##0.00_-;_-&quot;$&quot;\ * &quot;-&quot;??_-;_-@_-"/>
    <numFmt numFmtId="166" formatCode="_-* #,##0.00_-;\-* #,##0.00_-;_-* &quot;-&quot;??_-;_-@_-"/>
    <numFmt numFmtId="167" formatCode="_-* #,##0_-;\-* #,##0_-;_-* &quot;-&quot;??_-;_-@_-"/>
  </numFmts>
  <fonts count="12" x14ac:knownFonts="1">
    <font>
      <sz val="11"/>
      <color theme="1"/>
      <name val="Calibri"/>
      <family val="2"/>
      <scheme val="minor"/>
    </font>
    <font>
      <sz val="11"/>
      <color theme="1"/>
      <name val="Calibri"/>
      <family val="2"/>
      <scheme val="minor"/>
    </font>
    <font>
      <sz val="11"/>
      <color theme="1"/>
      <name val="Arial"/>
      <family val="2"/>
    </font>
    <font>
      <b/>
      <sz val="18"/>
      <color theme="1"/>
      <name val="Arial Narrow"/>
      <family val="2"/>
    </font>
    <font>
      <sz val="10"/>
      <color indexed="8"/>
      <name val="MS Sans Serif"/>
      <charset val="1"/>
    </font>
    <font>
      <sz val="18"/>
      <color theme="1"/>
      <name val="Arial Narrow"/>
      <family val="2"/>
    </font>
    <font>
      <sz val="18"/>
      <color indexed="8"/>
      <name val="Arial Narrow"/>
      <family val="2"/>
    </font>
    <font>
      <b/>
      <sz val="18"/>
      <color indexed="8"/>
      <name val="Arial Narrow"/>
      <family val="2"/>
    </font>
    <font>
      <b/>
      <sz val="16"/>
      <color theme="1"/>
      <name val="Calibri"/>
      <family val="2"/>
      <scheme val="minor"/>
    </font>
    <font>
      <b/>
      <sz val="20"/>
      <color theme="1"/>
      <name val="Calibri"/>
      <family val="2"/>
      <scheme val="minor"/>
    </font>
    <font>
      <sz val="16"/>
      <color theme="1"/>
      <name val="Arial Narrow"/>
      <family val="2"/>
    </font>
    <font>
      <sz val="16"/>
      <color indexed="8"/>
      <name val="Arial Narrow"/>
      <family val="2"/>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s>
  <cellStyleXfs count="8">
    <xf numFmtId="0" fontId="0" fillId="0" borderId="0"/>
    <xf numFmtId="166" fontId="1" fillId="0" borderId="0" applyFont="0" applyFill="0" applyBorder="0" applyAlignment="0" applyProtection="0"/>
    <xf numFmtId="0" fontId="2" fillId="0" borderId="0"/>
    <xf numFmtId="166" fontId="1" fillId="0" borderId="0" applyFont="0" applyFill="0" applyBorder="0" applyAlignment="0" applyProtection="0"/>
    <xf numFmtId="0" fontId="4" fillId="0" borderId="0"/>
    <xf numFmtId="165" fontId="4"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245">
    <xf numFmtId="0" fontId="0" fillId="0" borderId="0" xfId="0"/>
    <xf numFmtId="0" fontId="5" fillId="0" borderId="0" xfId="0" applyFont="1"/>
    <xf numFmtId="0" fontId="5" fillId="0" borderId="0" xfId="0" applyFont="1" applyFill="1" applyAlignment="1">
      <alignment wrapText="1"/>
    </xf>
    <xf numFmtId="0" fontId="5" fillId="0" borderId="0" xfId="0" applyFont="1" applyFill="1"/>
    <xf numFmtId="167" fontId="5" fillId="0" borderId="0" xfId="1" applyNumberFormat="1" applyFont="1" applyFill="1"/>
    <xf numFmtId="167" fontId="5" fillId="0" borderId="0" xfId="1" applyNumberFormat="1" applyFont="1"/>
    <xf numFmtId="0" fontId="5" fillId="0" borderId="0" xfId="0" applyFont="1" applyFill="1" applyAlignment="1">
      <alignment horizontal="left"/>
    </xf>
    <xf numFmtId="0" fontId="5" fillId="0" borderId="0" xfId="0" applyFont="1" applyAlignment="1">
      <alignment horizontal="left"/>
    </xf>
    <xf numFmtId="0" fontId="6" fillId="0" borderId="0" xfId="4" applyFont="1" applyAlignment="1">
      <alignment horizontal="left" vertical="center" wrapText="1"/>
    </xf>
    <xf numFmtId="167" fontId="5" fillId="0" borderId="0" xfId="1" applyNumberFormat="1" applyFont="1" applyFill="1" applyAlignment="1">
      <alignment vertical="center"/>
    </xf>
    <xf numFmtId="0" fontId="7" fillId="4" borderId="1" xfId="4"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7" fontId="3" fillId="3" borderId="1" xfId="1" applyNumberFormat="1" applyFont="1" applyFill="1" applyBorder="1" applyAlignment="1">
      <alignment horizontal="center" vertical="center" wrapText="1"/>
    </xf>
    <xf numFmtId="3" fontId="5" fillId="5" borderId="1" xfId="0" applyNumberFormat="1" applyFont="1" applyFill="1" applyBorder="1" applyAlignment="1">
      <alignment horizontal="right" vertical="center" wrapText="1"/>
    </xf>
    <xf numFmtId="0" fontId="5" fillId="5" borderId="1" xfId="0" applyFont="1" applyFill="1" applyBorder="1" applyAlignment="1">
      <alignment horizontal="left" vertical="center" wrapText="1"/>
    </xf>
    <xf numFmtId="167" fontId="5" fillId="5" borderId="1" xfId="1" applyNumberFormat="1" applyFont="1" applyFill="1" applyBorder="1" applyAlignment="1">
      <alignment horizontal="right" vertical="center" wrapText="1"/>
    </xf>
    <xf numFmtId="3" fontId="5" fillId="5" borderId="1" xfId="0" applyNumberFormat="1" applyFont="1" applyFill="1" applyBorder="1" applyAlignment="1">
      <alignment horizontal="left" vertical="center" wrapText="1"/>
    </xf>
    <xf numFmtId="3" fontId="5" fillId="5" borderId="1" xfId="0" applyNumberFormat="1" applyFont="1" applyFill="1" applyBorder="1" applyAlignment="1">
      <alignment vertical="center" wrapText="1"/>
    </xf>
    <xf numFmtId="3" fontId="5" fillId="5"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right" vertical="center" wrapText="1"/>
    </xf>
    <xf numFmtId="167" fontId="5" fillId="6" borderId="1" xfId="1" applyNumberFormat="1" applyFont="1" applyFill="1" applyBorder="1" applyAlignment="1">
      <alignment horizontal="right" vertical="center" wrapText="1"/>
    </xf>
    <xf numFmtId="0" fontId="5" fillId="7" borderId="1" xfId="0" applyFont="1" applyFill="1" applyBorder="1" applyAlignment="1">
      <alignment horizontal="left" vertical="center" wrapText="1"/>
    </xf>
    <xf numFmtId="3" fontId="5" fillId="7" borderId="1" xfId="0" applyNumberFormat="1" applyFont="1" applyFill="1" applyBorder="1" applyAlignment="1">
      <alignment horizontal="right" vertical="center" wrapText="1"/>
    </xf>
    <xf numFmtId="167" fontId="5" fillId="7" borderId="1" xfId="1" applyNumberFormat="1" applyFont="1" applyFill="1" applyBorder="1" applyAlignment="1">
      <alignment horizontal="right" vertical="center" wrapText="1"/>
    </xf>
    <xf numFmtId="167" fontId="5" fillId="7" borderId="1" xfId="1"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right" vertical="center" wrapText="1"/>
    </xf>
    <xf numFmtId="167" fontId="5" fillId="8" borderId="1" xfId="1" applyNumberFormat="1" applyFont="1" applyFill="1" applyBorder="1" applyAlignment="1">
      <alignment horizontal="right" vertical="center" wrapText="1"/>
    </xf>
    <xf numFmtId="0" fontId="5" fillId="8" borderId="1"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5" fillId="8" borderId="1" xfId="0" applyFont="1" applyFill="1" applyBorder="1" applyAlignment="1">
      <alignment horizontal="left" vertical="center" wrapText="1"/>
    </xf>
    <xf numFmtId="3" fontId="5" fillId="8" borderId="1" xfId="0" applyNumberFormat="1" applyFont="1" applyFill="1" applyBorder="1" applyAlignment="1">
      <alignment horizontal="right" vertical="center" wrapText="1"/>
    </xf>
    <xf numFmtId="3" fontId="5" fillId="9" borderId="1" xfId="0" applyNumberFormat="1" applyFont="1" applyFill="1" applyBorder="1" applyAlignment="1">
      <alignment horizontal="left" vertical="center" wrapText="1"/>
    </xf>
    <xf numFmtId="3" fontId="5" fillId="9" borderId="1" xfId="0" applyNumberFormat="1" applyFont="1" applyFill="1" applyBorder="1" applyAlignment="1">
      <alignment vertical="center" wrapText="1"/>
    </xf>
    <xf numFmtId="167" fontId="5" fillId="9" borderId="1" xfId="1" applyNumberFormat="1" applyFont="1" applyFill="1" applyBorder="1" applyAlignment="1">
      <alignment horizontal="right" vertical="center" wrapText="1"/>
    </xf>
    <xf numFmtId="0" fontId="5"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67" fontId="5" fillId="9" borderId="1" xfId="1" applyNumberFormat="1" applyFont="1" applyFill="1" applyBorder="1" applyAlignment="1">
      <alignment vertical="center" wrapText="1"/>
    </xf>
    <xf numFmtId="0" fontId="5" fillId="9" borderId="1" xfId="0" applyFont="1" applyFill="1" applyBorder="1" applyAlignment="1">
      <alignment horizontal="left" vertical="center" wrapText="1"/>
    </xf>
    <xf numFmtId="3" fontId="5" fillId="9" borderId="1" xfId="0" applyNumberFormat="1" applyFont="1" applyFill="1" applyBorder="1" applyAlignment="1">
      <alignment horizontal="right" vertical="center" wrapText="1"/>
    </xf>
    <xf numFmtId="0" fontId="5" fillId="10" borderId="1" xfId="0" applyFont="1" applyFill="1" applyBorder="1" applyAlignment="1">
      <alignment horizontal="left" vertical="center" wrapText="1"/>
    </xf>
    <xf numFmtId="3" fontId="5" fillId="10" borderId="1" xfId="0" applyNumberFormat="1" applyFont="1" applyFill="1" applyBorder="1" applyAlignment="1">
      <alignment horizontal="center" vertical="center" wrapText="1"/>
    </xf>
    <xf numFmtId="3" fontId="5" fillId="10" borderId="1" xfId="0" applyNumberFormat="1" applyFont="1" applyFill="1" applyBorder="1" applyAlignment="1">
      <alignment vertical="center" wrapText="1"/>
    </xf>
    <xf numFmtId="3" fontId="5" fillId="10" borderId="1" xfId="0" applyNumberFormat="1" applyFont="1" applyFill="1" applyBorder="1" applyAlignment="1">
      <alignment horizontal="left" vertical="center" wrapText="1"/>
    </xf>
    <xf numFmtId="167" fontId="5" fillId="10" borderId="1" xfId="1" applyNumberFormat="1" applyFont="1" applyFill="1" applyBorder="1" applyAlignment="1">
      <alignment horizontal="right" vertical="center" wrapText="1"/>
    </xf>
    <xf numFmtId="3" fontId="5" fillId="10" borderId="1" xfId="0"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0" fontId="5" fillId="8" borderId="1" xfId="0" applyFont="1" applyFill="1" applyBorder="1" applyAlignment="1">
      <alignment horizontal="right" vertical="center" wrapText="1"/>
    </xf>
    <xf numFmtId="0" fontId="5" fillId="8" borderId="1" xfId="0" applyFont="1" applyFill="1" applyBorder="1" applyAlignment="1">
      <alignment horizontal="left" vertical="center" wrapText="1"/>
    </xf>
    <xf numFmtId="0" fontId="5" fillId="11" borderId="1" xfId="0" applyFont="1" applyFill="1" applyBorder="1" applyAlignment="1">
      <alignment horizontal="left" vertical="center" wrapText="1"/>
    </xf>
    <xf numFmtId="0" fontId="5" fillId="11" borderId="1" xfId="0" applyFont="1" applyFill="1" applyBorder="1" applyAlignment="1">
      <alignment horizontal="right" vertical="center" wrapText="1"/>
    </xf>
    <xf numFmtId="167" fontId="5" fillId="11" borderId="1" xfId="1" applyNumberFormat="1" applyFont="1" applyFill="1" applyBorder="1" applyAlignment="1">
      <alignment horizontal="right" vertical="center" wrapText="1"/>
    </xf>
    <xf numFmtId="3" fontId="5" fillId="11" borderId="1" xfId="0" applyNumberFormat="1" applyFont="1" applyFill="1" applyBorder="1" applyAlignment="1">
      <alignment horizontal="center" vertical="center" wrapText="1"/>
    </xf>
    <xf numFmtId="0" fontId="6" fillId="10" borderId="1" xfId="4"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167" fontId="5" fillId="8" borderId="1" xfId="1"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1" fontId="5" fillId="9" borderId="1" xfId="0" applyNumberFormat="1"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9" fontId="5" fillId="5" borderId="1" xfId="6" applyFont="1" applyFill="1" applyBorder="1" applyAlignment="1">
      <alignment horizontal="center" vertical="center" wrapText="1"/>
    </xf>
    <xf numFmtId="9" fontId="5" fillId="6" borderId="1" xfId="6" applyFont="1" applyFill="1" applyBorder="1" applyAlignment="1">
      <alignment horizontal="center" vertical="center" wrapText="1"/>
    </xf>
    <xf numFmtId="9" fontId="5" fillId="7" borderId="1" xfId="6" applyFont="1" applyFill="1" applyBorder="1" applyAlignment="1">
      <alignment horizontal="center" vertical="center" wrapText="1"/>
    </xf>
    <xf numFmtId="9" fontId="5" fillId="9" borderId="1" xfId="6" applyFont="1" applyFill="1" applyBorder="1" applyAlignment="1">
      <alignment horizontal="center" vertical="center" wrapText="1"/>
    </xf>
    <xf numFmtId="9" fontId="5" fillId="10" borderId="1" xfId="6" applyFont="1" applyFill="1" applyBorder="1" applyAlignment="1">
      <alignment horizontal="center" vertical="center" wrapText="1"/>
    </xf>
    <xf numFmtId="9" fontId="5" fillId="8" borderId="1" xfId="6" applyFont="1" applyFill="1" applyBorder="1" applyAlignment="1">
      <alignment horizontal="center" vertical="center" wrapText="1"/>
    </xf>
    <xf numFmtId="9" fontId="5" fillId="2" borderId="1" xfId="6" applyFont="1" applyFill="1" applyBorder="1" applyAlignment="1">
      <alignment horizontal="center" vertical="center" wrapText="1"/>
    </xf>
    <xf numFmtId="1" fontId="5" fillId="5" borderId="1" xfId="1" applyNumberFormat="1" applyFont="1" applyFill="1" applyBorder="1" applyAlignment="1">
      <alignment horizontal="right" vertical="center" wrapText="1"/>
    </xf>
    <xf numFmtId="1" fontId="5" fillId="6" borderId="1" xfId="1" applyNumberFormat="1" applyFont="1" applyFill="1" applyBorder="1" applyAlignment="1">
      <alignment horizontal="right" vertical="center" wrapText="1"/>
    </xf>
    <xf numFmtId="1" fontId="5" fillId="7" borderId="1" xfId="1" applyNumberFormat="1" applyFont="1" applyFill="1" applyBorder="1" applyAlignment="1">
      <alignment horizontal="right" vertical="center" wrapText="1"/>
    </xf>
    <xf numFmtId="1" fontId="5" fillId="9" borderId="1" xfId="1" applyNumberFormat="1" applyFont="1" applyFill="1" applyBorder="1" applyAlignment="1">
      <alignment horizontal="right" vertical="center" wrapText="1"/>
    </xf>
    <xf numFmtId="164" fontId="5" fillId="9" borderId="1" xfId="7" applyFont="1" applyFill="1" applyBorder="1" applyAlignment="1">
      <alignment horizontal="right" vertical="center" wrapText="1"/>
    </xf>
    <xf numFmtId="1" fontId="5" fillId="10" borderId="1" xfId="1" applyNumberFormat="1" applyFont="1" applyFill="1" applyBorder="1" applyAlignment="1">
      <alignment horizontal="right" vertical="center" wrapText="1"/>
    </xf>
    <xf numFmtId="1" fontId="5" fillId="8" borderId="1" xfId="1" applyNumberFormat="1" applyFont="1" applyFill="1" applyBorder="1" applyAlignment="1">
      <alignment horizontal="right" vertical="center" wrapText="1"/>
    </xf>
    <xf numFmtId="1" fontId="5" fillId="11" borderId="1" xfId="1" applyNumberFormat="1" applyFont="1" applyFill="1" applyBorder="1" applyAlignment="1">
      <alignment horizontal="right" vertical="center" wrapText="1"/>
    </xf>
    <xf numFmtId="0" fontId="5" fillId="8" borderId="1" xfId="1" applyNumberFormat="1" applyFont="1" applyFill="1" applyBorder="1" applyAlignment="1">
      <alignment horizontal="center" vertical="center" wrapText="1"/>
    </xf>
    <xf numFmtId="1" fontId="5" fillId="2" borderId="1" xfId="1" applyNumberFormat="1" applyFont="1" applyFill="1" applyBorder="1" applyAlignment="1">
      <alignment horizontal="right" vertical="center" wrapText="1"/>
    </xf>
    <xf numFmtId="164" fontId="5" fillId="2" borderId="1" xfId="7" applyFont="1" applyFill="1" applyBorder="1" applyAlignment="1">
      <alignment horizontal="right" vertical="center" wrapText="1"/>
    </xf>
    <xf numFmtId="167" fontId="5" fillId="0" borderId="0" xfId="1" applyNumberFormat="1" applyFont="1" applyBorder="1"/>
    <xf numFmtId="0" fontId="8" fillId="0" borderId="0" xfId="0" applyFont="1" applyBorder="1" applyAlignment="1">
      <alignment horizontal="center" wrapText="1"/>
    </xf>
    <xf numFmtId="9" fontId="9" fillId="0" borderId="6" xfId="0" applyNumberFormat="1" applyFont="1" applyBorder="1" applyAlignment="1">
      <alignment horizontal="center" vertical="center"/>
    </xf>
    <xf numFmtId="9" fontId="9" fillId="0" borderId="1" xfId="6" applyFont="1" applyBorder="1" applyAlignment="1">
      <alignment horizontal="center" vertical="center"/>
    </xf>
    <xf numFmtId="9" fontId="9" fillId="0" borderId="4" xfId="6" applyFont="1" applyBorder="1" applyAlignment="1">
      <alignment horizontal="center" vertical="center" wrapText="1"/>
    </xf>
    <xf numFmtId="9" fontId="9" fillId="0" borderId="6" xfId="0" applyNumberFormat="1" applyFont="1" applyBorder="1" applyAlignment="1">
      <alignment horizontal="center" vertical="center" wrapText="1"/>
    </xf>
    <xf numFmtId="0" fontId="5" fillId="8" borderId="1" xfId="1" applyNumberFormat="1" applyFont="1" applyFill="1" applyBorder="1" applyAlignment="1">
      <alignment horizontal="center" vertical="center" wrapText="1"/>
    </xf>
    <xf numFmtId="0" fontId="6" fillId="5" borderId="1" xfId="4"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0" fontId="6" fillId="5" borderId="1" xfId="4" applyFont="1" applyFill="1" applyBorder="1" applyAlignment="1">
      <alignment horizontal="center" vertical="center" wrapText="1"/>
    </xf>
    <xf numFmtId="0" fontId="5" fillId="8" borderId="1" xfId="1" applyNumberFormat="1" applyFont="1" applyFill="1" applyBorder="1" applyAlignment="1">
      <alignment horizontal="center" vertical="center" wrapText="1"/>
    </xf>
    <xf numFmtId="164" fontId="5" fillId="5" borderId="1" xfId="7" applyFont="1" applyFill="1" applyBorder="1" applyAlignment="1">
      <alignment horizontal="right" vertical="center" wrapText="1"/>
    </xf>
    <xf numFmtId="0" fontId="5" fillId="3" borderId="5" xfId="0" applyFont="1" applyFill="1" applyBorder="1"/>
    <xf numFmtId="167" fontId="11" fillId="5" borderId="1" xfId="1" applyNumberFormat="1" applyFont="1" applyFill="1" applyBorder="1" applyAlignment="1">
      <alignment vertical="center"/>
    </xf>
    <xf numFmtId="167" fontId="11" fillId="9" borderId="1" xfId="1" applyNumberFormat="1" applyFont="1" applyFill="1" applyBorder="1" applyAlignment="1">
      <alignment vertical="center"/>
    </xf>
    <xf numFmtId="167" fontId="11" fillId="10" borderId="1" xfId="1" applyNumberFormat="1" applyFont="1" applyFill="1" applyBorder="1" applyAlignment="1">
      <alignment vertical="center"/>
    </xf>
    <xf numFmtId="164" fontId="11" fillId="10" borderId="1" xfId="7" applyFont="1" applyFill="1" applyBorder="1" applyAlignment="1">
      <alignment vertical="center"/>
    </xf>
    <xf numFmtId="167" fontId="11" fillId="8" borderId="1" xfId="1" applyNumberFormat="1" applyFont="1" applyFill="1" applyBorder="1" applyAlignment="1">
      <alignment vertical="center"/>
    </xf>
    <xf numFmtId="1" fontId="11" fillId="8" borderId="1" xfId="1" applyNumberFormat="1" applyFont="1" applyFill="1" applyBorder="1" applyAlignment="1">
      <alignment vertical="center"/>
    </xf>
    <xf numFmtId="164" fontId="11" fillId="9" borderId="1" xfId="7" applyFont="1" applyFill="1" applyBorder="1" applyAlignment="1">
      <alignment horizontal="right" vertical="center"/>
    </xf>
    <xf numFmtId="164" fontId="11" fillId="10" borderId="1" xfId="7" applyFont="1" applyFill="1" applyBorder="1" applyAlignment="1">
      <alignment horizontal="right" vertical="center"/>
    </xf>
    <xf numFmtId="164" fontId="11" fillId="8" borderId="1" xfId="7" applyFont="1" applyFill="1" applyBorder="1" applyAlignment="1">
      <alignment vertical="center"/>
    </xf>
    <xf numFmtId="4" fontId="6" fillId="0" borderId="0" xfId="4" applyNumberFormat="1" applyFont="1" applyAlignment="1">
      <alignment horizontal="left" vertical="center" wrapText="1"/>
    </xf>
    <xf numFmtId="9" fontId="5" fillId="10" borderId="1" xfId="6" applyNumberFormat="1" applyFont="1" applyFill="1" applyBorder="1" applyAlignment="1">
      <alignment horizontal="center" vertical="center" wrapText="1"/>
    </xf>
    <xf numFmtId="0" fontId="6" fillId="6" borderId="5" xfId="4" applyFont="1" applyFill="1" applyBorder="1" applyAlignment="1">
      <alignment vertical="center" wrapText="1"/>
    </xf>
    <xf numFmtId="0" fontId="6" fillId="6" borderId="1" xfId="4" applyFont="1" applyFill="1" applyBorder="1" applyAlignment="1">
      <alignment vertical="center" wrapText="1"/>
    </xf>
    <xf numFmtId="0" fontId="6" fillId="6" borderId="1" xfId="4" applyFont="1" applyFill="1" applyBorder="1" applyAlignment="1">
      <alignment horizontal="left" vertical="center" wrapText="1"/>
    </xf>
    <xf numFmtId="164" fontId="5" fillId="8" borderId="1" xfId="7" applyFont="1" applyFill="1" applyBorder="1" applyAlignment="1">
      <alignment horizontal="right" vertical="center" wrapText="1"/>
    </xf>
    <xf numFmtId="0" fontId="5" fillId="11" borderId="1" xfId="1" applyNumberFormat="1" applyFont="1" applyFill="1" applyBorder="1" applyAlignment="1">
      <alignment vertical="center" wrapText="1"/>
    </xf>
    <xf numFmtId="0" fontId="5" fillId="2" borderId="1" xfId="1" applyNumberFormat="1" applyFont="1" applyFill="1" applyBorder="1" applyAlignment="1">
      <alignment vertical="center" wrapText="1"/>
    </xf>
    <xf numFmtId="0" fontId="6" fillId="7" borderId="1" xfId="4" applyFont="1" applyFill="1" applyBorder="1" applyAlignment="1">
      <alignment vertical="center" wrapText="1"/>
    </xf>
    <xf numFmtId="3" fontId="9" fillId="0" borderId="13" xfId="0" applyNumberFormat="1" applyFont="1" applyBorder="1" applyAlignment="1">
      <alignment horizontal="center" vertical="center"/>
    </xf>
    <xf numFmtId="0" fontId="5" fillId="2" borderId="1" xfId="0" applyFont="1" applyFill="1" applyBorder="1" applyAlignment="1">
      <alignment vertical="center" wrapText="1"/>
    </xf>
    <xf numFmtId="164" fontId="5" fillId="10" borderId="1" xfId="7" applyFont="1" applyFill="1" applyBorder="1" applyAlignment="1">
      <alignment horizontal="right" vertical="center" wrapText="1"/>
    </xf>
    <xf numFmtId="0" fontId="5" fillId="9" borderId="1" xfId="4" applyFont="1" applyFill="1" applyBorder="1" applyAlignment="1">
      <alignment horizontal="center" vertical="center" wrapText="1"/>
    </xf>
    <xf numFmtId="9" fontId="5" fillId="0" borderId="0" xfId="6" applyFont="1" applyFill="1" applyAlignment="1">
      <alignment wrapText="1"/>
    </xf>
    <xf numFmtId="167" fontId="3" fillId="12" borderId="1" xfId="1" applyNumberFormat="1" applyFont="1" applyFill="1" applyBorder="1" applyAlignment="1">
      <alignment horizontal="center" vertical="center" wrapText="1"/>
    </xf>
    <xf numFmtId="9" fontId="5" fillId="13" borderId="1" xfId="6" applyFont="1" applyFill="1" applyBorder="1" applyAlignment="1">
      <alignment horizontal="center" vertical="center" wrapText="1"/>
    </xf>
    <xf numFmtId="0" fontId="9" fillId="0" borderId="0" xfId="0" applyFont="1" applyBorder="1" applyAlignment="1">
      <alignment horizontal="center" vertical="center" wrapText="1"/>
    </xf>
    <xf numFmtId="9" fontId="11" fillId="5" borderId="1" xfId="6" applyFont="1" applyFill="1" applyBorder="1" applyAlignment="1">
      <alignment horizontal="center" vertical="center"/>
    </xf>
    <xf numFmtId="9" fontId="11" fillId="9" borderId="1" xfId="6" applyFont="1" applyFill="1" applyBorder="1" applyAlignment="1">
      <alignment horizontal="center" vertical="center"/>
    </xf>
    <xf numFmtId="9" fontId="11" fillId="10" borderId="1" xfId="6" applyFont="1" applyFill="1" applyBorder="1" applyAlignment="1">
      <alignment horizontal="center" vertical="center"/>
    </xf>
    <xf numFmtId="9" fontId="11" fillId="8" borderId="1" xfId="6" applyFont="1" applyFill="1" applyBorder="1" applyAlignment="1">
      <alignment horizontal="center" vertical="center"/>
    </xf>
    <xf numFmtId="3" fontId="9" fillId="0" borderId="15" xfId="0" applyNumberFormat="1" applyFont="1" applyBorder="1" applyAlignment="1">
      <alignment horizontal="center" vertical="center"/>
    </xf>
    <xf numFmtId="167" fontId="5" fillId="0" borderId="0" xfId="1" applyNumberFormat="1" applyFont="1" applyFill="1" applyAlignment="1">
      <alignment wrapText="1"/>
    </xf>
    <xf numFmtId="9" fontId="9" fillId="0" borderId="16" xfId="6" applyFont="1" applyBorder="1" applyAlignment="1">
      <alignment horizontal="center" vertical="center"/>
    </xf>
    <xf numFmtId="0" fontId="9" fillId="0" borderId="17" xfId="0" applyFont="1" applyBorder="1" applyAlignment="1">
      <alignment horizontal="center" vertical="center" wrapText="1"/>
    </xf>
    <xf numFmtId="9" fontId="10" fillId="6" borderId="2" xfId="6" applyFont="1" applyFill="1" applyBorder="1" applyAlignment="1">
      <alignment horizontal="center" vertical="center" wrapText="1"/>
    </xf>
    <xf numFmtId="9" fontId="10" fillId="6" borderId="3" xfId="6" applyFont="1" applyFill="1" applyBorder="1" applyAlignment="1">
      <alignment horizontal="center" vertical="center" wrapText="1"/>
    </xf>
    <xf numFmtId="9" fontId="10" fillId="6" borderId="5" xfId="6" applyFont="1" applyFill="1" applyBorder="1" applyAlignment="1">
      <alignment horizontal="center" vertical="center" wrapText="1"/>
    </xf>
    <xf numFmtId="167" fontId="5" fillId="11" borderId="1" xfId="1" applyNumberFormat="1" applyFont="1" applyFill="1" applyBorder="1" applyAlignment="1">
      <alignment horizontal="center" vertical="center" wrapText="1"/>
    </xf>
    <xf numFmtId="167" fontId="10" fillId="5" borderId="2" xfId="1" applyNumberFormat="1" applyFont="1" applyFill="1" applyBorder="1" applyAlignment="1">
      <alignment horizontal="center" vertical="center" wrapText="1"/>
    </xf>
    <xf numFmtId="167" fontId="10" fillId="5" borderId="5" xfId="1" applyNumberFormat="1" applyFont="1" applyFill="1" applyBorder="1" applyAlignment="1">
      <alignment horizontal="center" vertical="center" wrapText="1"/>
    </xf>
    <xf numFmtId="167" fontId="10" fillId="6" borderId="2" xfId="1" applyNumberFormat="1" applyFont="1" applyFill="1" applyBorder="1" applyAlignment="1">
      <alignment horizontal="center" vertical="center" wrapText="1"/>
    </xf>
    <xf numFmtId="167" fontId="10" fillId="6" borderId="3" xfId="1" applyNumberFormat="1" applyFont="1" applyFill="1" applyBorder="1" applyAlignment="1">
      <alignment horizontal="center" vertical="center" wrapText="1"/>
    </xf>
    <xf numFmtId="167" fontId="10" fillId="6" borderId="5" xfId="1" applyNumberFormat="1" applyFont="1" applyFill="1" applyBorder="1" applyAlignment="1">
      <alignment horizontal="center" vertical="center" wrapText="1"/>
    </xf>
    <xf numFmtId="164" fontId="10" fillId="7" borderId="2" xfId="7" applyFont="1" applyFill="1" applyBorder="1" applyAlignment="1">
      <alignment horizontal="center" vertical="center" wrapText="1"/>
    </xf>
    <xf numFmtId="164" fontId="10" fillId="7" borderId="5" xfId="7" applyFont="1" applyFill="1" applyBorder="1" applyAlignment="1">
      <alignment horizontal="center" vertical="center" wrapText="1"/>
    </xf>
    <xf numFmtId="164" fontId="10" fillId="11" borderId="2" xfId="7" applyFont="1" applyFill="1" applyBorder="1" applyAlignment="1">
      <alignment horizontal="center" vertical="center" wrapText="1"/>
    </xf>
    <xf numFmtId="164" fontId="10" fillId="11" borderId="3" xfId="7" applyFont="1" applyFill="1" applyBorder="1" applyAlignment="1">
      <alignment horizontal="center" vertical="center" wrapText="1"/>
    </xf>
    <xf numFmtId="164" fontId="10" fillId="11" borderId="14" xfId="7" applyFont="1" applyFill="1" applyBorder="1" applyAlignment="1">
      <alignment horizontal="center" vertical="center" wrapText="1"/>
    </xf>
    <xf numFmtId="167" fontId="10" fillId="9" borderId="2" xfId="1" applyNumberFormat="1" applyFont="1" applyFill="1" applyBorder="1" applyAlignment="1">
      <alignment horizontal="center" vertical="center" wrapText="1"/>
    </xf>
    <xf numFmtId="167" fontId="10" fillId="9" borderId="3" xfId="1" applyNumberFormat="1" applyFont="1" applyFill="1" applyBorder="1" applyAlignment="1">
      <alignment horizontal="center" vertical="center" wrapText="1"/>
    </xf>
    <xf numFmtId="167" fontId="10" fillId="9" borderId="5" xfId="1" applyNumberFormat="1" applyFont="1" applyFill="1" applyBorder="1" applyAlignment="1">
      <alignment horizontal="center" vertical="center" wrapText="1"/>
    </xf>
    <xf numFmtId="167" fontId="10" fillId="10" borderId="2" xfId="1" applyNumberFormat="1" applyFont="1" applyFill="1" applyBorder="1" applyAlignment="1">
      <alignment horizontal="center" vertical="center" wrapText="1"/>
    </xf>
    <xf numFmtId="167" fontId="10" fillId="10" borderId="3" xfId="1" applyNumberFormat="1" applyFont="1" applyFill="1" applyBorder="1" applyAlignment="1">
      <alignment horizontal="center" vertical="center" wrapText="1"/>
    </xf>
    <xf numFmtId="167" fontId="10" fillId="10" borderId="5" xfId="1" applyNumberFormat="1" applyFont="1" applyFill="1" applyBorder="1" applyAlignment="1">
      <alignment horizontal="center" vertical="center" wrapText="1"/>
    </xf>
    <xf numFmtId="164" fontId="10" fillId="10" borderId="2" xfId="7" applyFont="1" applyFill="1" applyBorder="1" applyAlignment="1">
      <alignment horizontal="right" vertical="center" wrapText="1"/>
    </xf>
    <xf numFmtId="164" fontId="10" fillId="10" borderId="3" xfId="7" applyFont="1" applyFill="1" applyBorder="1" applyAlignment="1">
      <alignment horizontal="right" vertical="center" wrapText="1"/>
    </xf>
    <xf numFmtId="164" fontId="10" fillId="10" borderId="5" xfId="7" applyFont="1" applyFill="1" applyBorder="1" applyAlignment="1">
      <alignment horizontal="right" vertical="center" wrapText="1"/>
    </xf>
    <xf numFmtId="167" fontId="11" fillId="8" borderId="2" xfId="1" applyNumberFormat="1" applyFont="1" applyFill="1" applyBorder="1" applyAlignment="1">
      <alignment horizontal="center" vertical="center"/>
    </xf>
    <xf numFmtId="167" fontId="11" fillId="8" borderId="3" xfId="1" applyNumberFormat="1" applyFont="1" applyFill="1" applyBorder="1" applyAlignment="1">
      <alignment horizontal="center" vertical="center"/>
    </xf>
    <xf numFmtId="167" fontId="11" fillId="8" borderId="5" xfId="1" applyNumberFormat="1" applyFont="1" applyFill="1" applyBorder="1" applyAlignment="1">
      <alignment horizontal="center" vertical="center"/>
    </xf>
    <xf numFmtId="164" fontId="11" fillId="8" borderId="2" xfId="7" applyFont="1" applyFill="1" applyBorder="1" applyAlignment="1">
      <alignment horizontal="right" vertical="center"/>
    </xf>
    <xf numFmtId="164" fontId="11" fillId="8" borderId="3" xfId="7" applyFont="1" applyFill="1" applyBorder="1" applyAlignment="1">
      <alignment horizontal="right" vertical="center"/>
    </xf>
    <xf numFmtId="164" fontId="11" fillId="8" borderId="5" xfId="7" applyFont="1" applyFill="1" applyBorder="1" applyAlignment="1">
      <alignment horizontal="right" vertical="center"/>
    </xf>
    <xf numFmtId="9" fontId="10" fillId="7" borderId="2" xfId="6" applyFont="1" applyFill="1" applyBorder="1" applyAlignment="1">
      <alignment horizontal="center" vertical="center" wrapText="1"/>
    </xf>
    <xf numFmtId="9" fontId="10" fillId="7" borderId="5" xfId="6" applyFont="1" applyFill="1" applyBorder="1" applyAlignment="1">
      <alignment horizontal="center" vertical="center" wrapText="1"/>
    </xf>
    <xf numFmtId="9" fontId="10" fillId="9" borderId="2" xfId="6" applyFont="1" applyFill="1" applyBorder="1" applyAlignment="1">
      <alignment horizontal="center" vertical="center" wrapText="1"/>
    </xf>
    <xf numFmtId="9" fontId="10" fillId="9" borderId="3" xfId="6" applyFont="1" applyFill="1" applyBorder="1" applyAlignment="1">
      <alignment horizontal="center" vertical="center" wrapText="1"/>
    </xf>
    <xf numFmtId="9" fontId="10" fillId="9" borderId="5" xfId="6" applyFont="1" applyFill="1" applyBorder="1" applyAlignment="1">
      <alignment horizontal="center" vertical="center" wrapText="1"/>
    </xf>
    <xf numFmtId="9" fontId="10" fillId="10" borderId="2" xfId="6" applyFont="1" applyFill="1" applyBorder="1" applyAlignment="1">
      <alignment horizontal="center" vertical="center" wrapText="1"/>
    </xf>
    <xf numFmtId="9" fontId="10" fillId="10" borderId="3" xfId="6" applyFont="1" applyFill="1" applyBorder="1" applyAlignment="1">
      <alignment horizontal="center" vertical="center" wrapText="1"/>
    </xf>
    <xf numFmtId="9" fontId="10" fillId="10" borderId="5" xfId="6" applyFont="1" applyFill="1" applyBorder="1" applyAlignment="1">
      <alignment horizontal="center" vertical="center" wrapText="1"/>
    </xf>
    <xf numFmtId="9" fontId="11" fillId="8" borderId="2" xfId="6" applyFont="1" applyFill="1" applyBorder="1" applyAlignment="1">
      <alignment horizontal="center" vertical="center"/>
    </xf>
    <xf numFmtId="9" fontId="11" fillId="8" borderId="3" xfId="6" applyFont="1" applyFill="1" applyBorder="1" applyAlignment="1">
      <alignment horizontal="center" vertical="center"/>
    </xf>
    <xf numFmtId="9" fontId="11" fillId="8" borderId="5" xfId="6" applyFont="1" applyFill="1" applyBorder="1" applyAlignment="1">
      <alignment horizontal="center" vertical="center"/>
    </xf>
    <xf numFmtId="9" fontId="10" fillId="11" borderId="2" xfId="6" applyFont="1" applyFill="1" applyBorder="1" applyAlignment="1">
      <alignment horizontal="center" vertical="center" wrapText="1"/>
    </xf>
    <xf numFmtId="9" fontId="10" fillId="11" borderId="3" xfId="6" applyFont="1" applyFill="1" applyBorder="1" applyAlignment="1">
      <alignment horizontal="center" vertical="center" wrapText="1"/>
    </xf>
    <xf numFmtId="9" fontId="10" fillId="11" borderId="5" xfId="6"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5" borderId="1" xfId="0" applyFont="1" applyFill="1" applyBorder="1" applyAlignment="1">
      <alignment horizontal="center" vertical="center" wrapText="1"/>
    </xf>
    <xf numFmtId="3" fontId="5" fillId="5" borderId="1" xfId="0" applyNumberFormat="1" applyFont="1" applyFill="1" applyBorder="1" applyAlignment="1">
      <alignment horizontal="center" vertical="center" wrapText="1"/>
    </xf>
    <xf numFmtId="167" fontId="10" fillId="5" borderId="1" xfId="1"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6" fillId="5" borderId="1" xfId="4" applyFont="1" applyFill="1" applyBorder="1" applyAlignment="1">
      <alignment horizontal="center" vertical="center" wrapText="1"/>
    </xf>
    <xf numFmtId="9" fontId="10" fillId="5" borderId="2" xfId="6" applyFont="1" applyFill="1" applyBorder="1" applyAlignment="1">
      <alignment horizontal="center" vertical="center" wrapText="1"/>
    </xf>
    <xf numFmtId="9" fontId="10" fillId="5" borderId="5" xfId="6"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167" fontId="10" fillId="6" borderId="1" xfId="1" applyNumberFormat="1" applyFont="1" applyFill="1" applyBorder="1" applyAlignment="1">
      <alignment horizontal="center" vertical="center" wrapText="1"/>
    </xf>
    <xf numFmtId="3" fontId="5" fillId="6" borderId="1" xfId="0" applyNumberFormat="1" applyFont="1" applyFill="1" applyBorder="1" applyAlignment="1">
      <alignment horizontal="center" vertical="center" wrapText="1"/>
    </xf>
    <xf numFmtId="1" fontId="5" fillId="6"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3" fontId="5" fillId="9" borderId="1" xfId="0" applyNumberFormat="1" applyFont="1" applyFill="1" applyBorder="1" applyAlignment="1">
      <alignment horizontal="center" vertical="center" wrapText="1"/>
    </xf>
    <xf numFmtId="167" fontId="5" fillId="9" borderId="1" xfId="1" applyNumberFormat="1" applyFont="1" applyFill="1" applyBorder="1" applyAlignment="1">
      <alignment horizontal="right" vertical="center" wrapText="1"/>
    </xf>
    <xf numFmtId="167" fontId="5" fillId="10" borderId="1" xfId="1"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3" fontId="5" fillId="11" borderId="1" xfId="0" applyNumberFormat="1" applyFont="1" applyFill="1" applyBorder="1" applyAlignment="1">
      <alignment horizontal="center" vertical="center" wrapText="1"/>
    </xf>
    <xf numFmtId="167" fontId="10" fillId="11" borderId="1" xfId="1" applyNumberFormat="1" applyFont="1" applyFill="1" applyBorder="1" applyAlignment="1">
      <alignment horizontal="center" vertical="center" wrapText="1"/>
    </xf>
    <xf numFmtId="1" fontId="5" fillId="8" borderId="1" xfId="1" applyNumberFormat="1" applyFont="1" applyFill="1" applyBorder="1" applyAlignment="1">
      <alignment horizontal="center" vertical="center" wrapText="1"/>
    </xf>
    <xf numFmtId="0" fontId="5" fillId="8" borderId="1" xfId="0" applyFont="1" applyFill="1" applyBorder="1" applyAlignment="1">
      <alignment horizontal="right" vertical="center" wrapText="1"/>
    </xf>
    <xf numFmtId="167" fontId="5" fillId="8" borderId="1" xfId="1" applyNumberFormat="1" applyFont="1" applyFill="1" applyBorder="1" applyAlignment="1">
      <alignment horizontal="right" vertical="center" wrapText="1"/>
    </xf>
    <xf numFmtId="167" fontId="5" fillId="8" borderId="1" xfId="1" applyNumberFormat="1"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167" fontId="11" fillId="8" borderId="1" xfId="1" applyNumberFormat="1" applyFont="1" applyFill="1" applyBorder="1" applyAlignment="1">
      <alignment horizontal="center" vertical="center"/>
    </xf>
    <xf numFmtId="1" fontId="5" fillId="8"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3" fontId="5" fillId="8" borderId="1" xfId="0" applyNumberFormat="1" applyFont="1" applyFill="1" applyBorder="1" applyAlignment="1">
      <alignment horizontal="left" vertical="center" wrapText="1"/>
    </xf>
    <xf numFmtId="0" fontId="6" fillId="6" borderId="2" xfId="4" applyFont="1" applyFill="1" applyBorder="1" applyAlignment="1">
      <alignment horizontal="center" vertical="center" wrapText="1"/>
    </xf>
    <xf numFmtId="0" fontId="6" fillId="6" borderId="3" xfId="4" applyFont="1" applyFill="1" applyBorder="1" applyAlignment="1">
      <alignment horizontal="center" vertical="center" wrapText="1"/>
    </xf>
    <xf numFmtId="0" fontId="6" fillId="6" borderId="5" xfId="4" applyFont="1" applyFill="1" applyBorder="1" applyAlignment="1">
      <alignment horizontal="center" vertical="center" wrapText="1"/>
    </xf>
    <xf numFmtId="0" fontId="6" fillId="7" borderId="1" xfId="4" applyFont="1" applyFill="1" applyBorder="1" applyAlignment="1">
      <alignment horizontal="center" vertical="center" wrapText="1"/>
    </xf>
    <xf numFmtId="0" fontId="6" fillId="9" borderId="1" xfId="4" applyFont="1" applyFill="1" applyBorder="1" applyAlignment="1">
      <alignment horizontal="center" vertical="center" wrapText="1"/>
    </xf>
    <xf numFmtId="0" fontId="6" fillId="10" borderId="1" xfId="4" applyFont="1" applyFill="1" applyBorder="1" applyAlignment="1">
      <alignment horizontal="center" vertical="center" wrapText="1"/>
    </xf>
    <xf numFmtId="3" fontId="5" fillId="7" borderId="1" xfId="0" applyNumberFormat="1" applyFont="1" applyFill="1" applyBorder="1" applyAlignment="1">
      <alignment horizontal="left" vertical="center" wrapText="1"/>
    </xf>
    <xf numFmtId="1" fontId="5" fillId="9" borderId="1" xfId="0" applyNumberFormat="1" applyFont="1" applyFill="1" applyBorder="1" applyAlignment="1">
      <alignment horizontal="center" vertical="center" wrapText="1"/>
    </xf>
    <xf numFmtId="3" fontId="5" fillId="9" borderId="1" xfId="0" applyNumberFormat="1" applyFont="1" applyFill="1" applyBorder="1" applyAlignment="1">
      <alignment horizontal="left" vertical="center" wrapText="1"/>
    </xf>
    <xf numFmtId="1" fontId="5" fillId="10" borderId="1" xfId="0" applyNumberFormat="1" applyFont="1" applyFill="1" applyBorder="1" applyAlignment="1">
      <alignment horizontal="center" vertical="center" wrapText="1"/>
    </xf>
    <xf numFmtId="167" fontId="10" fillId="10" borderId="1" xfId="1" applyNumberFormat="1" applyFont="1" applyFill="1" applyBorder="1" applyAlignment="1">
      <alignment horizontal="center" vertical="center" wrapText="1"/>
    </xf>
    <xf numFmtId="9" fontId="5" fillId="13" borderId="2" xfId="6" applyFont="1" applyFill="1" applyBorder="1" applyAlignment="1">
      <alignment horizontal="center" vertical="center" wrapText="1"/>
    </xf>
    <xf numFmtId="9" fontId="5" fillId="13" borderId="3" xfId="6" applyFont="1" applyFill="1" applyBorder="1" applyAlignment="1">
      <alignment horizontal="center" vertical="center" wrapText="1"/>
    </xf>
    <xf numFmtId="9" fontId="5" fillId="13" borderId="5" xfId="6" applyFont="1" applyFill="1" applyBorder="1" applyAlignment="1">
      <alignment horizontal="center" vertical="center" wrapText="1"/>
    </xf>
    <xf numFmtId="0" fontId="5" fillId="9" borderId="1" xfId="4" applyFont="1" applyFill="1" applyBorder="1" applyAlignment="1">
      <alignment horizontal="center" vertical="center" wrapText="1"/>
    </xf>
    <xf numFmtId="0" fontId="5" fillId="8" borderId="1" xfId="1" applyNumberFormat="1" applyFont="1" applyFill="1" applyBorder="1" applyAlignment="1">
      <alignment horizontal="center" vertical="center" wrapText="1"/>
    </xf>
    <xf numFmtId="0" fontId="5" fillId="11" borderId="1" xfId="1" applyNumberFormat="1" applyFont="1" applyFill="1" applyBorder="1" applyAlignment="1">
      <alignment horizontal="center" vertical="center" wrapText="1"/>
    </xf>
    <xf numFmtId="1" fontId="5" fillId="11" borderId="1" xfId="0" applyNumberFormat="1" applyFont="1" applyFill="1" applyBorder="1" applyAlignment="1">
      <alignment horizontal="center" vertical="center" wrapText="1"/>
    </xf>
    <xf numFmtId="3" fontId="5" fillId="11" borderId="1" xfId="0" applyNumberFormat="1" applyFont="1" applyFill="1" applyBorder="1" applyAlignment="1">
      <alignment horizontal="left" vertical="center" wrapText="1"/>
    </xf>
    <xf numFmtId="0" fontId="5" fillId="8" borderId="1" xfId="0" applyFont="1" applyFill="1" applyBorder="1" applyAlignment="1">
      <alignment horizontal="left" vertical="center" wrapText="1"/>
    </xf>
    <xf numFmtId="167" fontId="5" fillId="9" borderId="1" xfId="1" applyNumberFormat="1" applyFont="1" applyFill="1" applyBorder="1" applyAlignment="1">
      <alignment horizontal="center" vertical="center" wrapText="1"/>
    </xf>
    <xf numFmtId="167" fontId="10" fillId="9" borderId="1" xfId="1" applyNumberFormat="1" applyFont="1" applyFill="1" applyBorder="1" applyAlignment="1">
      <alignment horizontal="center" vertical="center" wrapText="1"/>
    </xf>
    <xf numFmtId="167" fontId="10" fillId="7" borderId="1" xfId="1" applyNumberFormat="1" applyFont="1" applyFill="1" applyBorder="1" applyAlignment="1">
      <alignment horizontal="center" vertical="center" wrapText="1"/>
    </xf>
    <xf numFmtId="3" fontId="5" fillId="10" borderId="1" xfId="0" applyNumberFormat="1" applyFont="1" applyFill="1" applyBorder="1" applyAlignment="1">
      <alignment horizontal="left" vertical="center" wrapText="1"/>
    </xf>
    <xf numFmtId="0" fontId="6" fillId="6" borderId="1" xfId="4" applyFont="1" applyFill="1" applyBorder="1" applyAlignment="1">
      <alignment horizontal="center" vertical="center" wrapText="1"/>
    </xf>
    <xf numFmtId="3" fontId="6" fillId="7" borderId="1" xfId="4" applyNumberFormat="1" applyFont="1" applyFill="1" applyBorder="1" applyAlignment="1">
      <alignment horizontal="center" vertical="center" wrapText="1"/>
    </xf>
    <xf numFmtId="167" fontId="3" fillId="12" borderId="1" xfId="1" applyNumberFormat="1"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3" fontId="5" fillId="8" borderId="2" xfId="0" applyNumberFormat="1" applyFont="1" applyFill="1" applyBorder="1" applyAlignment="1">
      <alignment horizontal="center" vertical="center" wrapText="1"/>
    </xf>
    <xf numFmtId="3" fontId="5" fillId="8" borderId="3" xfId="0" applyNumberFormat="1" applyFont="1" applyFill="1" applyBorder="1" applyAlignment="1">
      <alignment horizontal="center" vertical="center" wrapText="1"/>
    </xf>
  </cellXfs>
  <cellStyles count="8">
    <cellStyle name="Millares" xfId="1" builtinId="3"/>
    <cellStyle name="Millares [0]" xfId="7" builtinId="6"/>
    <cellStyle name="Millares 2" xfId="3"/>
    <cellStyle name="Moneda 2" xfId="5"/>
    <cellStyle name="Normal" xfId="0" builtinId="0"/>
    <cellStyle name="Normal 2" xfId="2"/>
    <cellStyle name="Normal 2 2" xfId="4"/>
    <cellStyle name="Porcentaje" xfId="6" builtinId="5"/>
  </cellStyles>
  <dxfs count="0"/>
  <tableStyles count="0" defaultTableStyle="TableStyleMedium2" defaultPivotStyle="PivotStyleLight16"/>
  <colors>
    <mruColors>
      <color rgb="FFFFFFCC"/>
      <color rgb="FFFFFFFF"/>
      <color rgb="FFFFFF99"/>
      <color rgb="FFCCCCFF"/>
      <color rgb="FFCCECFF"/>
      <color rgb="FFDAE1F2"/>
      <color rgb="FFD9E1F2"/>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#REF!</c:f>
              <c:numCache>
                <c:formatCode>General</c:formatCode>
                <c:ptCount val="1"/>
                <c:pt idx="0">
                  <c:v>1</c:v>
                </c:pt>
              </c:numCache>
            </c:numRef>
          </c:val>
          <c:extLst>
            <c:ext xmlns:c16="http://schemas.microsoft.com/office/drawing/2014/chart" uri="{C3380CC4-5D6E-409C-BE32-E72D297353CC}">
              <c16:uniqueId val="{00000000-89BE-43DD-AC56-D8147B0DDAAC}"/>
            </c:ext>
          </c:extLst>
        </c:ser>
        <c:dLbls>
          <c:showLegendKey val="0"/>
          <c:showVal val="0"/>
          <c:showCatName val="0"/>
          <c:showSerName val="0"/>
          <c:showPercent val="0"/>
          <c:showBubbleSize val="0"/>
        </c:dLbls>
        <c:gapWidth val="219"/>
        <c:overlap val="-27"/>
        <c:axId val="-1052929696"/>
        <c:axId val="-1052924800"/>
      </c:barChart>
      <c:catAx>
        <c:axId val="-10529296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2924800"/>
        <c:crosses val="autoZero"/>
        <c:auto val="1"/>
        <c:lblAlgn val="ctr"/>
        <c:lblOffset val="100"/>
        <c:noMultiLvlLbl val="0"/>
      </c:catAx>
      <c:valAx>
        <c:axId val="-105292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2929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750" cy="6080125"/>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259407</xdr:colOff>
      <xdr:row>0</xdr:row>
      <xdr:rowOff>52821</xdr:rowOff>
    </xdr:from>
    <xdr:to>
      <xdr:col>3</xdr:col>
      <xdr:colOff>952500</xdr:colOff>
      <xdr:row>0</xdr:row>
      <xdr:rowOff>1857375</xdr:rowOff>
    </xdr:to>
    <xdr:pic>
      <xdr:nvPicPr>
        <xdr:cNvPr id="2" name="Imagen 1">
          <a:extLst>
            <a:ext uri="{FF2B5EF4-FFF2-40B4-BE49-F238E27FC236}">
              <a16:creationId xmlns:a16="http://schemas.microsoft.com/office/drawing/2014/main" id="{4C7E5D5D-EE7E-4368-9972-9D415B7760AA}"/>
            </a:ext>
          </a:extLst>
        </xdr:cNvPr>
        <xdr:cNvPicPr>
          <a:picLocks noChangeAspect="1"/>
        </xdr:cNvPicPr>
      </xdr:nvPicPr>
      <xdr:blipFill rotWithShape="1">
        <a:blip xmlns:r="http://schemas.openxmlformats.org/officeDocument/2006/relationships" r:embed="rId1"/>
        <a:srcRect r="85166" b="3713"/>
        <a:stretch/>
      </xdr:blipFill>
      <xdr:spPr>
        <a:xfrm>
          <a:off x="1021407" y="52821"/>
          <a:ext cx="5503218" cy="1804554"/>
        </a:xfrm>
        <a:prstGeom prst="rect">
          <a:avLst/>
        </a:prstGeom>
      </xdr:spPr>
    </xdr:pic>
    <xdr:clientData/>
  </xdr:twoCellAnchor>
  <xdr:twoCellAnchor editAs="oneCell">
    <xdr:from>
      <xdr:col>34</xdr:col>
      <xdr:colOff>1444624</xdr:colOff>
      <xdr:row>0</xdr:row>
      <xdr:rowOff>109683</xdr:rowOff>
    </xdr:from>
    <xdr:to>
      <xdr:col>34</xdr:col>
      <xdr:colOff>6344445</xdr:colOff>
      <xdr:row>0</xdr:row>
      <xdr:rowOff>1714500</xdr:rowOff>
    </xdr:to>
    <xdr:pic>
      <xdr:nvPicPr>
        <xdr:cNvPr id="3" name="Imagen 2">
          <a:extLst>
            <a:ext uri="{FF2B5EF4-FFF2-40B4-BE49-F238E27FC236}">
              <a16:creationId xmlns:a16="http://schemas.microsoft.com/office/drawing/2014/main" id="{23B66077-8C63-44FC-8A40-7DD4F13CF8C7}"/>
            </a:ext>
          </a:extLst>
        </xdr:cNvPr>
        <xdr:cNvPicPr>
          <a:picLocks noChangeAspect="1"/>
        </xdr:cNvPicPr>
      </xdr:nvPicPr>
      <xdr:blipFill rotWithShape="1">
        <a:blip xmlns:r="http://schemas.openxmlformats.org/officeDocument/2006/relationships" r:embed="rId1"/>
        <a:srcRect l="86467" t="8586"/>
        <a:stretch/>
      </xdr:blipFill>
      <xdr:spPr>
        <a:xfrm>
          <a:off x="116347874" y="109683"/>
          <a:ext cx="4899821" cy="16048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5255"/>
  <sheetViews>
    <sheetView showGridLines="0" tabSelected="1" zoomScale="48" zoomScaleNormal="48" workbookViewId="0">
      <selection activeCell="E4" sqref="E4:E6"/>
    </sheetView>
  </sheetViews>
  <sheetFormatPr baseColWidth="10" defaultRowHeight="23.25" x14ac:dyDescent="0.35"/>
  <cols>
    <col min="1" max="1" width="11.42578125" style="1"/>
    <col min="2" max="2" width="23.140625" style="1" bestFit="1" customWidth="1"/>
    <col min="3" max="3" width="48.85546875" style="1" bestFit="1" customWidth="1"/>
    <col min="4" max="4" width="55.42578125" style="1" bestFit="1" customWidth="1"/>
    <col min="5" max="6" width="32.140625" style="1" bestFit="1" customWidth="1"/>
    <col min="7" max="7" width="49.5703125" style="1" bestFit="1" customWidth="1"/>
    <col min="8" max="8" width="56.7109375" style="1" customWidth="1"/>
    <col min="9" max="9" width="22.140625" style="1" bestFit="1" customWidth="1"/>
    <col min="10" max="10" width="56" style="1" bestFit="1" customWidth="1"/>
    <col min="11" max="11" width="38.28515625" style="5" bestFit="1" customWidth="1"/>
    <col min="12" max="12" width="31.5703125" style="5" customWidth="1"/>
    <col min="13" max="16" width="29.42578125" style="5" customWidth="1"/>
    <col min="17" max="17" width="69.42578125" style="1" bestFit="1" customWidth="1"/>
    <col min="18" max="18" width="32.7109375" style="1" customWidth="1"/>
    <col min="19" max="19" width="65.5703125" style="1" customWidth="1"/>
    <col min="20" max="20" width="255.28515625" style="7" customWidth="1"/>
    <col min="21" max="23" width="39.5703125" style="5" customWidth="1"/>
    <col min="24" max="24" width="21.28515625" style="1" customWidth="1"/>
    <col min="25" max="25" width="29.42578125" style="1" customWidth="1"/>
    <col min="26" max="26" width="42.42578125" style="1" customWidth="1"/>
    <col min="27" max="27" width="30" style="1" customWidth="1"/>
    <col min="28" max="28" width="58" style="1" customWidth="1"/>
    <col min="29" max="29" width="60.28515625" style="5" bestFit="1" customWidth="1"/>
    <col min="30" max="33" width="44.5703125" style="5" customWidth="1"/>
    <col min="34" max="34" width="113.140625" style="8" customWidth="1"/>
    <col min="35" max="35" width="151.28515625" style="8" customWidth="1"/>
    <col min="36" max="36" width="11.42578125" style="1"/>
    <col min="37" max="37" width="18" style="1" bestFit="1" customWidth="1"/>
    <col min="38" max="38" width="16.5703125" style="1" bestFit="1" customWidth="1"/>
    <col min="39" max="16384" width="11.42578125" style="1"/>
  </cols>
  <sheetData>
    <row r="1" spans="2:37" ht="176.25" customHeight="1" thickBot="1" x14ac:dyDescent="0.4">
      <c r="B1" s="238" t="s">
        <v>161</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40"/>
    </row>
    <row r="2" spans="2:37" x14ac:dyDescent="0.35">
      <c r="B2" s="174"/>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c r="AI2" s="96"/>
    </row>
    <row r="3" spans="2:37" ht="93.75" customHeight="1" x14ac:dyDescent="0.35">
      <c r="B3" s="12" t="s">
        <v>8</v>
      </c>
      <c r="C3" s="12" t="s">
        <v>9</v>
      </c>
      <c r="D3" s="12" t="s">
        <v>10</v>
      </c>
      <c r="E3" s="12" t="s">
        <v>11</v>
      </c>
      <c r="F3" s="12" t="s">
        <v>12</v>
      </c>
      <c r="G3" s="11" t="s">
        <v>119</v>
      </c>
      <c r="H3" s="11" t="s">
        <v>13</v>
      </c>
      <c r="I3" s="11" t="s">
        <v>11</v>
      </c>
      <c r="J3" s="11" t="s">
        <v>14</v>
      </c>
      <c r="K3" s="13" t="s">
        <v>15</v>
      </c>
      <c r="L3" s="13" t="s">
        <v>118</v>
      </c>
      <c r="M3" s="13" t="s">
        <v>225</v>
      </c>
      <c r="N3" s="120" t="s">
        <v>226</v>
      </c>
      <c r="O3" s="120" t="s">
        <v>187</v>
      </c>
      <c r="P3" s="120" t="s">
        <v>227</v>
      </c>
      <c r="Q3" s="11" t="s">
        <v>0</v>
      </c>
      <c r="R3" s="12" t="s">
        <v>19</v>
      </c>
      <c r="S3" s="12" t="s">
        <v>1</v>
      </c>
      <c r="T3" s="12" t="s">
        <v>2</v>
      </c>
      <c r="U3" s="13" t="s">
        <v>120</v>
      </c>
      <c r="V3" s="13" t="s">
        <v>224</v>
      </c>
      <c r="W3" s="120" t="s">
        <v>229</v>
      </c>
      <c r="X3" s="12" t="s">
        <v>3</v>
      </c>
      <c r="Y3" s="12" t="s">
        <v>4</v>
      </c>
      <c r="Z3" s="11" t="s">
        <v>5</v>
      </c>
      <c r="AA3" s="11" t="s">
        <v>6</v>
      </c>
      <c r="AB3" s="11" t="s">
        <v>121</v>
      </c>
      <c r="AC3" s="13" t="s">
        <v>189</v>
      </c>
      <c r="AD3" s="13" t="s">
        <v>191</v>
      </c>
      <c r="AE3" s="13" t="s">
        <v>192</v>
      </c>
      <c r="AF3" s="13" t="s">
        <v>230</v>
      </c>
      <c r="AG3" s="10" t="s">
        <v>146</v>
      </c>
      <c r="AH3" s="10" t="s">
        <v>190</v>
      </c>
      <c r="AI3" s="10" t="s">
        <v>223</v>
      </c>
    </row>
    <row r="4" spans="2:37" s="2" customFormat="1" ht="152.25" customHeight="1" x14ac:dyDescent="0.35">
      <c r="B4" s="177" t="s">
        <v>37</v>
      </c>
      <c r="C4" s="177" t="s">
        <v>38</v>
      </c>
      <c r="D4" s="177" t="s">
        <v>40</v>
      </c>
      <c r="E4" s="178">
        <v>1049212</v>
      </c>
      <c r="F4" s="178">
        <f>+E4*13%</f>
        <v>136397.56</v>
      </c>
      <c r="G4" s="177" t="s">
        <v>39</v>
      </c>
      <c r="H4" s="177" t="s">
        <v>22</v>
      </c>
      <c r="I4" s="14">
        <v>5260</v>
      </c>
      <c r="J4" s="15" t="s">
        <v>41</v>
      </c>
      <c r="K4" s="16">
        <v>5400</v>
      </c>
      <c r="L4" s="16">
        <v>4400</v>
      </c>
      <c r="M4" s="95">
        <v>4830</v>
      </c>
      <c r="N4" s="121">
        <v>1</v>
      </c>
      <c r="O4" s="222">
        <f>(N4+N5+N6)/3</f>
        <v>0.67606787211740038</v>
      </c>
      <c r="P4" s="121">
        <f t="shared" ref="P4:P13" si="0">M4/K4</f>
        <v>0.89444444444444449</v>
      </c>
      <c r="Q4" s="177" t="s">
        <v>23</v>
      </c>
      <c r="R4" s="180">
        <v>2020130010053</v>
      </c>
      <c r="S4" s="177" t="s">
        <v>24</v>
      </c>
      <c r="T4" s="181" t="s">
        <v>112</v>
      </c>
      <c r="U4" s="16">
        <v>4400</v>
      </c>
      <c r="V4" s="95">
        <v>4830</v>
      </c>
      <c r="W4" s="65">
        <f t="shared" ref="W4:W13" si="1">V4/K4</f>
        <v>0.89444444444444449</v>
      </c>
      <c r="X4" s="178" t="s">
        <v>162</v>
      </c>
      <c r="Y4" s="178" t="s">
        <v>159</v>
      </c>
      <c r="Z4" s="178" t="s">
        <v>87</v>
      </c>
      <c r="AA4" s="178" t="s">
        <v>89</v>
      </c>
      <c r="AB4" s="178" t="s">
        <v>149</v>
      </c>
      <c r="AC4" s="179">
        <v>4720273494</v>
      </c>
      <c r="AD4" s="135">
        <v>5624273494</v>
      </c>
      <c r="AE4" s="135">
        <v>1653251900</v>
      </c>
      <c r="AF4" s="183">
        <f>AE4/AD4</f>
        <v>0.29394941440235728</v>
      </c>
      <c r="AG4" s="182" t="s">
        <v>111</v>
      </c>
      <c r="AH4" s="182" t="s">
        <v>186</v>
      </c>
      <c r="AI4" s="182" t="s">
        <v>202</v>
      </c>
    </row>
    <row r="5" spans="2:37" s="2" customFormat="1" ht="225" customHeight="1" x14ac:dyDescent="0.35">
      <c r="B5" s="177"/>
      <c r="C5" s="177"/>
      <c r="D5" s="177"/>
      <c r="E5" s="178"/>
      <c r="F5" s="178"/>
      <c r="G5" s="177"/>
      <c r="H5" s="177"/>
      <c r="I5" s="14">
        <v>50</v>
      </c>
      <c r="J5" s="15" t="s">
        <v>122</v>
      </c>
      <c r="K5" s="16">
        <v>54</v>
      </c>
      <c r="L5" s="16">
        <v>50</v>
      </c>
      <c r="M5" s="72">
        <v>50</v>
      </c>
      <c r="N5" s="121">
        <f t="shared" ref="N5:N12" si="2">M5/L5</f>
        <v>1</v>
      </c>
      <c r="O5" s="223"/>
      <c r="P5" s="121">
        <f t="shared" si="0"/>
        <v>0.92592592592592593</v>
      </c>
      <c r="Q5" s="177"/>
      <c r="R5" s="180"/>
      <c r="S5" s="177"/>
      <c r="T5" s="181"/>
      <c r="U5" s="16">
        <v>50</v>
      </c>
      <c r="V5" s="72">
        <v>50</v>
      </c>
      <c r="W5" s="65">
        <f t="shared" si="1"/>
        <v>0.92592592592592593</v>
      </c>
      <c r="X5" s="178"/>
      <c r="Y5" s="178"/>
      <c r="Z5" s="178"/>
      <c r="AA5" s="178"/>
      <c r="AB5" s="178"/>
      <c r="AC5" s="179"/>
      <c r="AD5" s="136"/>
      <c r="AE5" s="136"/>
      <c r="AF5" s="184"/>
      <c r="AG5" s="182"/>
      <c r="AH5" s="182"/>
      <c r="AI5" s="182"/>
    </row>
    <row r="6" spans="2:37" s="2" customFormat="1" ht="279" x14ac:dyDescent="0.35">
      <c r="B6" s="177"/>
      <c r="C6" s="177"/>
      <c r="D6" s="177"/>
      <c r="E6" s="178"/>
      <c r="F6" s="178"/>
      <c r="G6" s="177"/>
      <c r="H6" s="15" t="s">
        <v>29</v>
      </c>
      <c r="I6" s="14">
        <v>10176</v>
      </c>
      <c r="J6" s="15" t="s">
        <v>42</v>
      </c>
      <c r="K6" s="16">
        <v>10176</v>
      </c>
      <c r="L6" s="16">
        <v>10176</v>
      </c>
      <c r="M6" s="72">
        <v>287</v>
      </c>
      <c r="N6" s="121">
        <f t="shared" si="2"/>
        <v>2.8203616352201259E-2</v>
      </c>
      <c r="O6" s="224"/>
      <c r="P6" s="121">
        <f t="shared" si="0"/>
        <v>2.8203616352201259E-2</v>
      </c>
      <c r="Q6" s="17" t="s">
        <v>30</v>
      </c>
      <c r="R6" s="59">
        <v>2020130010194</v>
      </c>
      <c r="S6" s="17" t="s">
        <v>31</v>
      </c>
      <c r="T6" s="17" t="s">
        <v>88</v>
      </c>
      <c r="U6" s="16">
        <v>10176</v>
      </c>
      <c r="V6" s="72">
        <f>98+189</f>
        <v>287</v>
      </c>
      <c r="W6" s="65">
        <f t="shared" si="1"/>
        <v>2.8203616352201259E-2</v>
      </c>
      <c r="X6" s="19" t="s">
        <v>162</v>
      </c>
      <c r="Y6" s="18" t="s">
        <v>159</v>
      </c>
      <c r="Z6" s="19" t="s">
        <v>87</v>
      </c>
      <c r="AA6" s="17" t="s">
        <v>89</v>
      </c>
      <c r="AB6" s="19" t="s">
        <v>147</v>
      </c>
      <c r="AC6" s="97">
        <v>838501802</v>
      </c>
      <c r="AD6" s="97">
        <v>634501802</v>
      </c>
      <c r="AE6" s="97">
        <v>201351900</v>
      </c>
      <c r="AF6" s="123">
        <f>AE6/AD6</f>
        <v>0.31733857865387116</v>
      </c>
      <c r="AG6" s="60" t="s">
        <v>113</v>
      </c>
      <c r="AH6" s="93" t="s">
        <v>182</v>
      </c>
      <c r="AI6" s="90" t="s">
        <v>210</v>
      </c>
      <c r="AK6" s="119"/>
    </row>
    <row r="7" spans="2:37" s="2" customFormat="1" ht="182.25" customHeight="1" x14ac:dyDescent="0.35">
      <c r="B7" s="188" t="s">
        <v>37</v>
      </c>
      <c r="C7" s="188" t="s">
        <v>38</v>
      </c>
      <c r="D7" s="188" t="s">
        <v>40</v>
      </c>
      <c r="E7" s="190">
        <v>1049212</v>
      </c>
      <c r="F7" s="190">
        <f t="shared" ref="F7:F11" si="3">+E7*13%</f>
        <v>136397.56</v>
      </c>
      <c r="G7" s="188" t="s">
        <v>43</v>
      </c>
      <c r="H7" s="20" t="s">
        <v>45</v>
      </c>
      <c r="I7" s="21">
        <v>375</v>
      </c>
      <c r="J7" s="20" t="s">
        <v>44</v>
      </c>
      <c r="K7" s="22">
        <v>400</v>
      </c>
      <c r="L7" s="22">
        <v>100</v>
      </c>
      <c r="M7" s="73">
        <v>0</v>
      </c>
      <c r="N7" s="121">
        <f t="shared" si="2"/>
        <v>0</v>
      </c>
      <c r="O7" s="222">
        <f>(N7+N8+N9+N10)/4</f>
        <v>0</v>
      </c>
      <c r="P7" s="121">
        <f t="shared" si="0"/>
        <v>0</v>
      </c>
      <c r="Q7" s="188" t="s">
        <v>25</v>
      </c>
      <c r="R7" s="191">
        <v>2020130010038</v>
      </c>
      <c r="S7" s="188" t="s">
        <v>26</v>
      </c>
      <c r="T7" s="192" t="s">
        <v>114</v>
      </c>
      <c r="U7" s="22">
        <v>100</v>
      </c>
      <c r="V7" s="73">
        <v>0</v>
      </c>
      <c r="W7" s="66">
        <f t="shared" si="1"/>
        <v>0</v>
      </c>
      <c r="X7" s="190" t="s">
        <v>162</v>
      </c>
      <c r="Y7" s="190" t="s">
        <v>159</v>
      </c>
      <c r="Z7" s="188" t="s">
        <v>87</v>
      </c>
      <c r="AA7" s="188" t="s">
        <v>89</v>
      </c>
      <c r="AB7" s="188" t="s">
        <v>148</v>
      </c>
      <c r="AC7" s="189">
        <v>5020975672</v>
      </c>
      <c r="AD7" s="137">
        <v>3916945672</v>
      </c>
      <c r="AE7" s="137">
        <v>707401900</v>
      </c>
      <c r="AF7" s="131">
        <f>AE7/AD7</f>
        <v>0.18060038592232994</v>
      </c>
      <c r="AG7" s="235" t="s">
        <v>129</v>
      </c>
      <c r="AH7" s="211" t="s">
        <v>181</v>
      </c>
      <c r="AI7" s="109" t="s">
        <v>203</v>
      </c>
    </row>
    <row r="8" spans="2:37" s="2" customFormat="1" ht="182.25" customHeight="1" x14ac:dyDescent="0.35">
      <c r="B8" s="188"/>
      <c r="C8" s="188"/>
      <c r="D8" s="188"/>
      <c r="E8" s="190"/>
      <c r="F8" s="190"/>
      <c r="G8" s="188"/>
      <c r="H8" s="20" t="s">
        <v>47</v>
      </c>
      <c r="I8" s="21">
        <v>0</v>
      </c>
      <c r="J8" s="20" t="s">
        <v>46</v>
      </c>
      <c r="K8" s="22">
        <v>4000</v>
      </c>
      <c r="L8" s="22">
        <v>1000</v>
      </c>
      <c r="M8" s="73">
        <v>0</v>
      </c>
      <c r="N8" s="121">
        <f t="shared" si="2"/>
        <v>0</v>
      </c>
      <c r="O8" s="223"/>
      <c r="P8" s="121">
        <f t="shared" si="0"/>
        <v>0</v>
      </c>
      <c r="Q8" s="188"/>
      <c r="R8" s="191"/>
      <c r="S8" s="188"/>
      <c r="T8" s="192"/>
      <c r="U8" s="22">
        <v>1000</v>
      </c>
      <c r="V8" s="73">
        <v>0</v>
      </c>
      <c r="W8" s="66">
        <f t="shared" si="1"/>
        <v>0</v>
      </c>
      <c r="X8" s="190"/>
      <c r="Y8" s="190"/>
      <c r="Z8" s="188"/>
      <c r="AA8" s="188"/>
      <c r="AB8" s="188"/>
      <c r="AC8" s="189"/>
      <c r="AD8" s="138"/>
      <c r="AE8" s="138"/>
      <c r="AF8" s="132"/>
      <c r="AG8" s="235"/>
      <c r="AH8" s="212"/>
      <c r="AI8" s="109" t="s">
        <v>211</v>
      </c>
    </row>
    <row r="9" spans="2:37" s="2" customFormat="1" ht="408.75" customHeight="1" x14ac:dyDescent="0.35">
      <c r="B9" s="188"/>
      <c r="C9" s="188"/>
      <c r="D9" s="188"/>
      <c r="E9" s="190"/>
      <c r="F9" s="190"/>
      <c r="G9" s="188"/>
      <c r="H9" s="20" t="s">
        <v>48</v>
      </c>
      <c r="I9" s="21">
        <v>288</v>
      </c>
      <c r="J9" s="20" t="s">
        <v>124</v>
      </c>
      <c r="K9" s="22">
        <f>144*4</f>
        <v>576</v>
      </c>
      <c r="L9" s="22">
        <v>144</v>
      </c>
      <c r="M9" s="73">
        <v>0</v>
      </c>
      <c r="N9" s="121">
        <f t="shared" si="2"/>
        <v>0</v>
      </c>
      <c r="O9" s="223"/>
      <c r="P9" s="121">
        <f t="shared" si="0"/>
        <v>0</v>
      </c>
      <c r="Q9" s="188"/>
      <c r="R9" s="191"/>
      <c r="S9" s="188"/>
      <c r="T9" s="192"/>
      <c r="U9" s="22">
        <v>144</v>
      </c>
      <c r="V9" s="73">
        <v>0</v>
      </c>
      <c r="W9" s="66">
        <f t="shared" si="1"/>
        <v>0</v>
      </c>
      <c r="X9" s="190"/>
      <c r="Y9" s="190"/>
      <c r="Z9" s="188"/>
      <c r="AA9" s="188"/>
      <c r="AB9" s="188"/>
      <c r="AC9" s="189"/>
      <c r="AD9" s="138"/>
      <c r="AE9" s="138"/>
      <c r="AF9" s="132"/>
      <c r="AG9" s="235"/>
      <c r="AH9" s="212"/>
      <c r="AI9" s="110" t="s">
        <v>212</v>
      </c>
      <c r="AK9" s="119"/>
    </row>
    <row r="10" spans="2:37" s="2" customFormat="1" ht="182.25" customHeight="1" x14ac:dyDescent="0.35">
      <c r="B10" s="188"/>
      <c r="C10" s="188"/>
      <c r="D10" s="188"/>
      <c r="E10" s="190"/>
      <c r="F10" s="190"/>
      <c r="G10" s="188"/>
      <c r="H10" s="20" t="s">
        <v>50</v>
      </c>
      <c r="I10" s="21">
        <v>49</v>
      </c>
      <c r="J10" s="20" t="s">
        <v>49</v>
      </c>
      <c r="K10" s="22">
        <v>20</v>
      </c>
      <c r="L10" s="22">
        <v>5</v>
      </c>
      <c r="M10" s="73">
        <v>0</v>
      </c>
      <c r="N10" s="121">
        <f t="shared" si="2"/>
        <v>0</v>
      </c>
      <c r="O10" s="224"/>
      <c r="P10" s="121">
        <f t="shared" si="0"/>
        <v>0</v>
      </c>
      <c r="Q10" s="188"/>
      <c r="R10" s="191"/>
      <c r="S10" s="188"/>
      <c r="T10" s="192"/>
      <c r="U10" s="22">
        <v>5</v>
      </c>
      <c r="V10" s="73">
        <v>0</v>
      </c>
      <c r="W10" s="66">
        <f t="shared" si="1"/>
        <v>0</v>
      </c>
      <c r="X10" s="190"/>
      <c r="Y10" s="190"/>
      <c r="Z10" s="188"/>
      <c r="AA10" s="188"/>
      <c r="AB10" s="188"/>
      <c r="AC10" s="189"/>
      <c r="AD10" s="139"/>
      <c r="AE10" s="139"/>
      <c r="AF10" s="133"/>
      <c r="AG10" s="235"/>
      <c r="AH10" s="213"/>
      <c r="AI10" s="108" t="s">
        <v>204</v>
      </c>
    </row>
    <row r="11" spans="2:37" s="2" customFormat="1" ht="296.25" customHeight="1" x14ac:dyDescent="0.35">
      <c r="B11" s="187" t="s">
        <v>37</v>
      </c>
      <c r="C11" s="187" t="s">
        <v>38</v>
      </c>
      <c r="D11" s="187" t="s">
        <v>40</v>
      </c>
      <c r="E11" s="185">
        <v>1049212</v>
      </c>
      <c r="F11" s="185">
        <f t="shared" si="3"/>
        <v>136397.56</v>
      </c>
      <c r="G11" s="187" t="s">
        <v>51</v>
      </c>
      <c r="H11" s="23" t="s">
        <v>53</v>
      </c>
      <c r="I11" s="24">
        <v>100881</v>
      </c>
      <c r="J11" s="23" t="s">
        <v>52</v>
      </c>
      <c r="K11" s="25">
        <v>120000</v>
      </c>
      <c r="L11" s="26">
        <v>62418</v>
      </c>
      <c r="M11" s="74">
        <v>0</v>
      </c>
      <c r="N11" s="121">
        <f t="shared" si="2"/>
        <v>0</v>
      </c>
      <c r="O11" s="222">
        <f>(N11+N12)/2</f>
        <v>0</v>
      </c>
      <c r="P11" s="121">
        <f t="shared" si="0"/>
        <v>0</v>
      </c>
      <c r="Q11" s="185" t="s">
        <v>125</v>
      </c>
      <c r="R11" s="186" t="s">
        <v>178</v>
      </c>
      <c r="S11" s="187" t="s">
        <v>174</v>
      </c>
      <c r="T11" s="217" t="s">
        <v>173</v>
      </c>
      <c r="U11" s="25">
        <v>62418</v>
      </c>
      <c r="V11" s="74">
        <v>0</v>
      </c>
      <c r="W11" s="67">
        <f t="shared" si="1"/>
        <v>0</v>
      </c>
      <c r="X11" s="27" t="s">
        <v>162</v>
      </c>
      <c r="Y11" s="27" t="s">
        <v>159</v>
      </c>
      <c r="Z11" s="185" t="s">
        <v>87</v>
      </c>
      <c r="AA11" s="185" t="s">
        <v>89</v>
      </c>
      <c r="AB11" s="185" t="s">
        <v>123</v>
      </c>
      <c r="AC11" s="233">
        <v>2675248338</v>
      </c>
      <c r="AD11" s="140">
        <v>2675248338</v>
      </c>
      <c r="AE11" s="140">
        <v>501729000</v>
      </c>
      <c r="AF11" s="160">
        <f>AE11/AD11</f>
        <v>0.18754483195944704</v>
      </c>
      <c r="AG11" s="236" t="s">
        <v>130</v>
      </c>
      <c r="AH11" s="214" t="s">
        <v>180</v>
      </c>
      <c r="AI11" s="114" t="s">
        <v>205</v>
      </c>
    </row>
    <row r="12" spans="2:37" s="2" customFormat="1" ht="262.5" customHeight="1" x14ac:dyDescent="0.35">
      <c r="B12" s="187"/>
      <c r="C12" s="187"/>
      <c r="D12" s="187"/>
      <c r="E12" s="185"/>
      <c r="F12" s="185"/>
      <c r="G12" s="187"/>
      <c r="H12" s="23" t="s">
        <v>55</v>
      </c>
      <c r="I12" s="28">
        <v>12</v>
      </c>
      <c r="J12" s="23" t="s">
        <v>54</v>
      </c>
      <c r="K12" s="25">
        <v>15</v>
      </c>
      <c r="L12" s="26">
        <v>5</v>
      </c>
      <c r="M12" s="74">
        <v>0</v>
      </c>
      <c r="N12" s="121">
        <f t="shared" si="2"/>
        <v>0</v>
      </c>
      <c r="O12" s="224"/>
      <c r="P12" s="121">
        <f t="shared" si="0"/>
        <v>0</v>
      </c>
      <c r="Q12" s="185"/>
      <c r="R12" s="186"/>
      <c r="S12" s="187"/>
      <c r="T12" s="217"/>
      <c r="U12" s="25">
        <v>5</v>
      </c>
      <c r="V12" s="74">
        <v>0</v>
      </c>
      <c r="W12" s="67">
        <f t="shared" si="1"/>
        <v>0</v>
      </c>
      <c r="X12" s="27" t="s">
        <v>162</v>
      </c>
      <c r="Y12" s="27" t="s">
        <v>159</v>
      </c>
      <c r="Z12" s="185"/>
      <c r="AA12" s="185"/>
      <c r="AB12" s="185"/>
      <c r="AC12" s="233"/>
      <c r="AD12" s="141"/>
      <c r="AE12" s="141"/>
      <c r="AF12" s="161"/>
      <c r="AG12" s="214"/>
      <c r="AH12" s="214"/>
      <c r="AI12" s="114" t="s">
        <v>213</v>
      </c>
    </row>
    <row r="13" spans="2:37" s="2" customFormat="1" ht="249" customHeight="1" x14ac:dyDescent="0.35">
      <c r="B13" s="194" t="s">
        <v>37</v>
      </c>
      <c r="C13" s="194" t="s">
        <v>38</v>
      </c>
      <c r="D13" s="194" t="s">
        <v>16</v>
      </c>
      <c r="E13" s="195">
        <v>1049212</v>
      </c>
      <c r="F13" s="195">
        <f>+E13*8%</f>
        <v>83936.960000000006</v>
      </c>
      <c r="G13" s="194" t="s">
        <v>66</v>
      </c>
      <c r="H13" s="194" t="s">
        <v>17</v>
      </c>
      <c r="I13" s="195">
        <v>13310</v>
      </c>
      <c r="J13" s="194" t="s">
        <v>67</v>
      </c>
      <c r="K13" s="196">
        <v>14131</v>
      </c>
      <c r="L13" s="196">
        <v>10991</v>
      </c>
      <c r="M13" s="76">
        <v>4022</v>
      </c>
      <c r="N13" s="222">
        <f>(M13+M14+M15)/L13</f>
        <v>0.85024110635974892</v>
      </c>
      <c r="O13" s="222">
        <f>(N13+N16+N17)/3</f>
        <v>0.28341370211991629</v>
      </c>
      <c r="P13" s="121">
        <f t="shared" si="0"/>
        <v>0.28462246125539592</v>
      </c>
      <c r="Q13" s="34" t="s">
        <v>21</v>
      </c>
      <c r="R13" s="63">
        <v>2020130010088</v>
      </c>
      <c r="S13" s="38" t="s">
        <v>20</v>
      </c>
      <c r="T13" s="34" t="s">
        <v>105</v>
      </c>
      <c r="U13" s="36">
        <v>4452</v>
      </c>
      <c r="V13" s="76">
        <f>1068+2675+279</f>
        <v>4022</v>
      </c>
      <c r="W13" s="68">
        <f t="shared" si="1"/>
        <v>0.28462246125539592</v>
      </c>
      <c r="X13" s="37" t="s">
        <v>162</v>
      </c>
      <c r="Y13" s="37" t="s">
        <v>159</v>
      </c>
      <c r="Z13" s="38" t="s">
        <v>95</v>
      </c>
      <c r="AA13" s="35" t="s">
        <v>96</v>
      </c>
      <c r="AB13" s="38" t="s">
        <v>150</v>
      </c>
      <c r="AC13" s="98">
        <f>1000000000+15000000</f>
        <v>1015000000</v>
      </c>
      <c r="AD13" s="103">
        <v>315000000</v>
      </c>
      <c r="AE13" s="103">
        <v>122696000</v>
      </c>
      <c r="AF13" s="124">
        <f>AE13/AD13</f>
        <v>0.38951111111111109</v>
      </c>
      <c r="AG13" s="61" t="s">
        <v>131</v>
      </c>
      <c r="AH13" s="61" t="s">
        <v>193</v>
      </c>
      <c r="AI13" s="118" t="s">
        <v>214</v>
      </c>
    </row>
    <row r="14" spans="2:37" s="2" customFormat="1" ht="105" customHeight="1" x14ac:dyDescent="0.35">
      <c r="B14" s="194"/>
      <c r="C14" s="194"/>
      <c r="D14" s="194"/>
      <c r="E14" s="195"/>
      <c r="F14" s="195"/>
      <c r="G14" s="194"/>
      <c r="H14" s="194"/>
      <c r="I14" s="195"/>
      <c r="J14" s="194"/>
      <c r="K14" s="196"/>
      <c r="L14" s="196"/>
      <c r="M14" s="75">
        <v>0</v>
      </c>
      <c r="N14" s="223"/>
      <c r="O14" s="223"/>
      <c r="P14" s="121">
        <f>M14/K13</f>
        <v>0</v>
      </c>
      <c r="Q14" s="34" t="s">
        <v>126</v>
      </c>
      <c r="R14" s="63" t="s">
        <v>177</v>
      </c>
      <c r="S14" s="56" t="s">
        <v>175</v>
      </c>
      <c r="T14" s="34" t="s">
        <v>176</v>
      </c>
      <c r="U14" s="36">
        <v>2135</v>
      </c>
      <c r="V14" s="75">
        <v>0</v>
      </c>
      <c r="W14" s="68">
        <f>V14/K13</f>
        <v>0</v>
      </c>
      <c r="X14" s="38" t="s">
        <v>162</v>
      </c>
      <c r="Y14" s="37" t="s">
        <v>160</v>
      </c>
      <c r="Z14" s="38" t="s">
        <v>95</v>
      </c>
      <c r="AA14" s="35" t="s">
        <v>96</v>
      </c>
      <c r="AB14" s="38" t="s">
        <v>151</v>
      </c>
      <c r="AC14" s="98">
        <v>45000000</v>
      </c>
      <c r="AD14" s="98">
        <v>140000000</v>
      </c>
      <c r="AE14" s="103">
        <v>60802000</v>
      </c>
      <c r="AF14" s="124">
        <f>AE14/AD14</f>
        <v>0.43430000000000002</v>
      </c>
      <c r="AG14" s="61" t="s">
        <v>132</v>
      </c>
      <c r="AH14" s="61" t="s">
        <v>179</v>
      </c>
      <c r="AI14" s="91" t="s">
        <v>206</v>
      </c>
    </row>
    <row r="15" spans="2:37" s="2" customFormat="1" ht="81" customHeight="1" x14ac:dyDescent="0.35">
      <c r="B15" s="194"/>
      <c r="C15" s="194"/>
      <c r="D15" s="194"/>
      <c r="E15" s="195"/>
      <c r="F15" s="195"/>
      <c r="G15" s="194"/>
      <c r="H15" s="194"/>
      <c r="I15" s="195"/>
      <c r="J15" s="194"/>
      <c r="K15" s="196"/>
      <c r="L15" s="196"/>
      <c r="M15" s="76">
        <v>5323</v>
      </c>
      <c r="N15" s="224"/>
      <c r="O15" s="223"/>
      <c r="P15" s="121">
        <f>M15/K13</f>
        <v>0.37668954780270325</v>
      </c>
      <c r="Q15" s="195" t="s">
        <v>18</v>
      </c>
      <c r="R15" s="218">
        <v>2020130010055</v>
      </c>
      <c r="S15" s="195" t="s">
        <v>7</v>
      </c>
      <c r="T15" s="219" t="s">
        <v>106</v>
      </c>
      <c r="U15" s="39">
        <v>4404</v>
      </c>
      <c r="V15" s="76">
        <f>595+662+62+4004</f>
        <v>5323</v>
      </c>
      <c r="W15" s="68">
        <f>V15/K13</f>
        <v>0.37668954780270325</v>
      </c>
      <c r="X15" s="38" t="s">
        <v>162</v>
      </c>
      <c r="Y15" s="37" t="s">
        <v>160</v>
      </c>
      <c r="Z15" s="195" t="s">
        <v>95</v>
      </c>
      <c r="AA15" s="195" t="s">
        <v>96</v>
      </c>
      <c r="AB15" s="231" t="s">
        <v>152</v>
      </c>
      <c r="AC15" s="232">
        <f>254373578+1246600130</f>
        <v>1500973708</v>
      </c>
      <c r="AD15" s="145">
        <f>254373578+1246600130+730000000</f>
        <v>2230973708</v>
      </c>
      <c r="AE15" s="145">
        <v>1481638000</v>
      </c>
      <c r="AF15" s="162">
        <f>AE15/AD15</f>
        <v>0.66412167686558854</v>
      </c>
      <c r="AG15" s="215" t="s">
        <v>116</v>
      </c>
      <c r="AH15" s="215" t="s">
        <v>194</v>
      </c>
      <c r="AI15" s="225" t="s">
        <v>215</v>
      </c>
    </row>
    <row r="16" spans="2:37" s="2" customFormat="1" ht="93" x14ac:dyDescent="0.35">
      <c r="B16" s="194"/>
      <c r="C16" s="194"/>
      <c r="D16" s="194"/>
      <c r="E16" s="195"/>
      <c r="F16" s="195"/>
      <c r="G16" s="194"/>
      <c r="H16" s="40" t="s">
        <v>69</v>
      </c>
      <c r="I16" s="41">
        <v>14300</v>
      </c>
      <c r="J16" s="40" t="s">
        <v>68</v>
      </c>
      <c r="K16" s="36">
        <v>19448</v>
      </c>
      <c r="L16" s="36">
        <v>16874</v>
      </c>
      <c r="M16" s="75">
        <v>0</v>
      </c>
      <c r="N16" s="121">
        <f>M16/L16</f>
        <v>0</v>
      </c>
      <c r="O16" s="223"/>
      <c r="P16" s="121">
        <f>M16/K16</f>
        <v>0</v>
      </c>
      <c r="Q16" s="195"/>
      <c r="R16" s="218"/>
      <c r="S16" s="195"/>
      <c r="T16" s="219"/>
      <c r="U16" s="39">
        <v>16874</v>
      </c>
      <c r="V16" s="75">
        <v>0</v>
      </c>
      <c r="W16" s="68">
        <f>V16/L16</f>
        <v>0</v>
      </c>
      <c r="X16" s="38" t="s">
        <v>162</v>
      </c>
      <c r="Y16" s="37" t="s">
        <v>160</v>
      </c>
      <c r="Z16" s="195"/>
      <c r="AA16" s="195"/>
      <c r="AB16" s="231"/>
      <c r="AC16" s="232"/>
      <c r="AD16" s="146"/>
      <c r="AE16" s="146"/>
      <c r="AF16" s="163"/>
      <c r="AG16" s="215"/>
      <c r="AH16" s="215"/>
      <c r="AI16" s="225"/>
    </row>
    <row r="17" spans="2:37" s="2" customFormat="1" ht="69.75" x14ac:dyDescent="0.35">
      <c r="B17" s="194"/>
      <c r="C17" s="194"/>
      <c r="D17" s="194"/>
      <c r="E17" s="195"/>
      <c r="F17" s="195"/>
      <c r="G17" s="194"/>
      <c r="H17" s="40" t="s">
        <v>71</v>
      </c>
      <c r="I17" s="41">
        <v>28</v>
      </c>
      <c r="J17" s="40" t="s">
        <v>70</v>
      </c>
      <c r="K17" s="36">
        <v>18</v>
      </c>
      <c r="L17" s="36">
        <v>5</v>
      </c>
      <c r="M17" s="75">
        <v>0</v>
      </c>
      <c r="N17" s="121">
        <f>M17/L17</f>
        <v>0</v>
      </c>
      <c r="O17" s="224"/>
      <c r="P17" s="121">
        <f>M17/K17</f>
        <v>0</v>
      </c>
      <c r="Q17" s="195"/>
      <c r="R17" s="218"/>
      <c r="S17" s="195"/>
      <c r="T17" s="219"/>
      <c r="U17" s="39">
        <v>5</v>
      </c>
      <c r="V17" s="75">
        <v>0</v>
      </c>
      <c r="W17" s="68">
        <f>V17/K17</f>
        <v>0</v>
      </c>
      <c r="X17" s="38" t="s">
        <v>162</v>
      </c>
      <c r="Y17" s="37" t="s">
        <v>160</v>
      </c>
      <c r="Z17" s="195"/>
      <c r="AA17" s="195"/>
      <c r="AB17" s="231"/>
      <c r="AC17" s="232"/>
      <c r="AD17" s="147"/>
      <c r="AE17" s="147"/>
      <c r="AF17" s="164"/>
      <c r="AG17" s="215"/>
      <c r="AH17" s="215"/>
      <c r="AI17" s="225"/>
    </row>
    <row r="18" spans="2:37" s="2" customFormat="1" ht="116.25" x14ac:dyDescent="0.35">
      <c r="B18" s="42" t="s">
        <v>37</v>
      </c>
      <c r="C18" s="42" t="s">
        <v>38</v>
      </c>
      <c r="D18" s="42" t="s">
        <v>16</v>
      </c>
      <c r="E18" s="43">
        <v>1049212</v>
      </c>
      <c r="F18" s="43">
        <f>+E18*8%</f>
        <v>83936.960000000006</v>
      </c>
      <c r="G18" s="198" t="s">
        <v>72</v>
      </c>
      <c r="H18" s="198" t="s">
        <v>74</v>
      </c>
      <c r="I18" s="209">
        <v>27432</v>
      </c>
      <c r="J18" s="198" t="s">
        <v>73</v>
      </c>
      <c r="K18" s="197">
        <v>24984.400000000001</v>
      </c>
      <c r="L18" s="197">
        <v>21415</v>
      </c>
      <c r="M18" s="117">
        <v>1524</v>
      </c>
      <c r="N18" s="222">
        <f>(M18+M19+M20+M21)/L18</f>
        <v>0.310063039925286</v>
      </c>
      <c r="O18" s="222">
        <f>+(N18+N22+N23)/3</f>
        <v>0.103354346641762</v>
      </c>
      <c r="P18" s="222">
        <f>+SUM(M18:M21)/K18</f>
        <v>0.26576583788283886</v>
      </c>
      <c r="Q18" s="43" t="s">
        <v>100</v>
      </c>
      <c r="R18" s="64">
        <v>2020130010258</v>
      </c>
      <c r="S18" s="43" t="s">
        <v>104</v>
      </c>
      <c r="T18" s="45" t="s">
        <v>103</v>
      </c>
      <c r="U18" s="46">
        <v>1939</v>
      </c>
      <c r="V18" s="117">
        <f>178+1182+164</f>
        <v>1524</v>
      </c>
      <c r="W18" s="69">
        <f>V18/K18</f>
        <v>6.0998062791181695E-2</v>
      </c>
      <c r="X18" s="43" t="s">
        <v>162</v>
      </c>
      <c r="Y18" s="43" t="s">
        <v>159</v>
      </c>
      <c r="Z18" s="43" t="s">
        <v>95</v>
      </c>
      <c r="AA18" s="44" t="s">
        <v>96</v>
      </c>
      <c r="AB18" s="55" t="s">
        <v>153</v>
      </c>
      <c r="AC18" s="99">
        <v>500000000</v>
      </c>
      <c r="AD18" s="100">
        <v>500000000</v>
      </c>
      <c r="AE18" s="100">
        <v>99400000</v>
      </c>
      <c r="AF18" s="125">
        <f>AE18/AD18</f>
        <v>0.1988</v>
      </c>
      <c r="AG18" s="62" t="s">
        <v>133</v>
      </c>
      <c r="AH18" s="62" t="s">
        <v>198</v>
      </c>
      <c r="AI18" s="92" t="s">
        <v>207</v>
      </c>
    </row>
    <row r="19" spans="2:37" s="2" customFormat="1" ht="116.25" x14ac:dyDescent="0.35">
      <c r="B19" s="198" t="s">
        <v>37</v>
      </c>
      <c r="C19" s="198" t="s">
        <v>38</v>
      </c>
      <c r="D19" s="198" t="s">
        <v>16</v>
      </c>
      <c r="E19" s="209">
        <v>1049212</v>
      </c>
      <c r="F19" s="209">
        <f>+E19*8%</f>
        <v>83936.960000000006</v>
      </c>
      <c r="G19" s="198"/>
      <c r="H19" s="198"/>
      <c r="I19" s="209"/>
      <c r="J19" s="198"/>
      <c r="K19" s="197"/>
      <c r="L19" s="197"/>
      <c r="M19" s="77">
        <v>398</v>
      </c>
      <c r="N19" s="223"/>
      <c r="O19" s="223"/>
      <c r="P19" s="223"/>
      <c r="Q19" s="43" t="s">
        <v>32</v>
      </c>
      <c r="R19" s="64">
        <v>2020130010141</v>
      </c>
      <c r="S19" s="43" t="s">
        <v>101</v>
      </c>
      <c r="T19" s="45" t="s">
        <v>107</v>
      </c>
      <c r="U19" s="46">
        <v>396</v>
      </c>
      <c r="V19" s="77">
        <f>80+318</f>
        <v>398</v>
      </c>
      <c r="W19" s="107">
        <f>V19/K18</f>
        <v>1.5929940282736428E-2</v>
      </c>
      <c r="X19" s="43" t="s">
        <v>162</v>
      </c>
      <c r="Y19" s="43" t="s">
        <v>159</v>
      </c>
      <c r="Z19" s="43" t="s">
        <v>95</v>
      </c>
      <c r="AA19" s="44" t="s">
        <v>96</v>
      </c>
      <c r="AB19" s="43" t="s">
        <v>154</v>
      </c>
      <c r="AC19" s="99">
        <v>366818306</v>
      </c>
      <c r="AD19" s="104">
        <v>436818306</v>
      </c>
      <c r="AE19" s="104">
        <v>234300000</v>
      </c>
      <c r="AF19" s="125">
        <f>AE19/AD19</f>
        <v>0.53637861962680655</v>
      </c>
      <c r="AG19" s="62" t="s">
        <v>134</v>
      </c>
      <c r="AH19" s="62" t="s">
        <v>196</v>
      </c>
      <c r="AI19" s="92" t="s">
        <v>208</v>
      </c>
    </row>
    <row r="20" spans="2:37" s="2" customFormat="1" ht="130.5" customHeight="1" x14ac:dyDescent="0.35">
      <c r="B20" s="198"/>
      <c r="C20" s="198"/>
      <c r="D20" s="198"/>
      <c r="E20" s="209"/>
      <c r="F20" s="209"/>
      <c r="G20" s="198"/>
      <c r="H20" s="198"/>
      <c r="I20" s="209"/>
      <c r="J20" s="198"/>
      <c r="K20" s="197"/>
      <c r="L20" s="197"/>
      <c r="M20" s="117">
        <v>1587</v>
      </c>
      <c r="N20" s="223"/>
      <c r="O20" s="223"/>
      <c r="P20" s="223"/>
      <c r="Q20" s="44" t="s">
        <v>102</v>
      </c>
      <c r="R20" s="64">
        <v>2020130010279</v>
      </c>
      <c r="S20" s="43" t="s">
        <v>110</v>
      </c>
      <c r="T20" s="45" t="s">
        <v>141</v>
      </c>
      <c r="U20" s="46">
        <v>5340</v>
      </c>
      <c r="V20" s="117">
        <f>196+957+51+383</f>
        <v>1587</v>
      </c>
      <c r="W20" s="69">
        <f>V20/K18</f>
        <v>6.3519636253021886E-2</v>
      </c>
      <c r="X20" s="43" t="s">
        <v>162</v>
      </c>
      <c r="Y20" s="43" t="s">
        <v>159</v>
      </c>
      <c r="Z20" s="43" t="s">
        <v>95</v>
      </c>
      <c r="AA20" s="44" t="s">
        <v>96</v>
      </c>
      <c r="AB20" s="43" t="s">
        <v>148</v>
      </c>
      <c r="AC20" s="99">
        <v>1004528273</v>
      </c>
      <c r="AD20" s="100">
        <v>1004528273</v>
      </c>
      <c r="AE20" s="100">
        <v>230300000</v>
      </c>
      <c r="AF20" s="125">
        <f>AE20/AD20</f>
        <v>0.22926183980089926</v>
      </c>
      <c r="AG20" s="62" t="s">
        <v>136</v>
      </c>
      <c r="AH20" s="62" t="s">
        <v>197</v>
      </c>
      <c r="AI20" s="92" t="s">
        <v>209</v>
      </c>
    </row>
    <row r="21" spans="2:37" s="2" customFormat="1" ht="46.5" x14ac:dyDescent="0.35">
      <c r="B21" s="198"/>
      <c r="C21" s="198"/>
      <c r="D21" s="198"/>
      <c r="E21" s="209"/>
      <c r="F21" s="209"/>
      <c r="G21" s="198"/>
      <c r="H21" s="198"/>
      <c r="I21" s="209"/>
      <c r="J21" s="198"/>
      <c r="K21" s="197"/>
      <c r="L21" s="197"/>
      <c r="M21" s="117">
        <v>3131</v>
      </c>
      <c r="N21" s="224"/>
      <c r="O21" s="223"/>
      <c r="P21" s="224"/>
      <c r="Q21" s="209" t="s">
        <v>98</v>
      </c>
      <c r="R21" s="220">
        <v>2020130010219</v>
      </c>
      <c r="S21" s="209" t="s">
        <v>99</v>
      </c>
      <c r="T21" s="234" t="s">
        <v>108</v>
      </c>
      <c r="U21" s="46">
        <v>13740</v>
      </c>
      <c r="V21" s="117">
        <f>652+137+2342</f>
        <v>3131</v>
      </c>
      <c r="W21" s="69">
        <f>V21/K18</f>
        <v>0.12531819855589887</v>
      </c>
      <c r="X21" s="43" t="s">
        <v>162</v>
      </c>
      <c r="Y21" s="43" t="s">
        <v>97</v>
      </c>
      <c r="Z21" s="209" t="s">
        <v>95</v>
      </c>
      <c r="AA21" s="209" t="s">
        <v>96</v>
      </c>
      <c r="AB21" s="209" t="s">
        <v>155</v>
      </c>
      <c r="AC21" s="221">
        <v>1638264549</v>
      </c>
      <c r="AD21" s="148">
        <v>1568264549</v>
      </c>
      <c r="AE21" s="151">
        <v>285356060</v>
      </c>
      <c r="AF21" s="165">
        <f>AE21/AD21</f>
        <v>0.18195658390796157</v>
      </c>
      <c r="AG21" s="216" t="s">
        <v>135</v>
      </c>
      <c r="AH21" s="216" t="s">
        <v>195</v>
      </c>
      <c r="AI21" s="216" t="s">
        <v>216</v>
      </c>
    </row>
    <row r="22" spans="2:37" s="2" customFormat="1" ht="69.75" x14ac:dyDescent="0.35">
      <c r="B22" s="198"/>
      <c r="C22" s="198"/>
      <c r="D22" s="198"/>
      <c r="E22" s="209"/>
      <c r="F22" s="209"/>
      <c r="G22" s="198"/>
      <c r="H22" s="42" t="s">
        <v>76</v>
      </c>
      <c r="I22" s="47">
        <v>16428</v>
      </c>
      <c r="J22" s="42" t="s">
        <v>75</v>
      </c>
      <c r="K22" s="46">
        <v>22999.200000000001</v>
      </c>
      <c r="L22" s="46">
        <v>19714</v>
      </c>
      <c r="M22" s="77">
        <v>0</v>
      </c>
      <c r="N22" s="121">
        <f>M22/L22</f>
        <v>0</v>
      </c>
      <c r="O22" s="223"/>
      <c r="P22" s="121">
        <f>M22/K22</f>
        <v>0</v>
      </c>
      <c r="Q22" s="209"/>
      <c r="R22" s="220"/>
      <c r="S22" s="209"/>
      <c r="T22" s="234"/>
      <c r="U22" s="46">
        <v>19714</v>
      </c>
      <c r="V22" s="77">
        <v>0</v>
      </c>
      <c r="W22" s="69">
        <f>V22/K22</f>
        <v>0</v>
      </c>
      <c r="X22" s="43" t="s">
        <v>162</v>
      </c>
      <c r="Y22" s="43" t="s">
        <v>97</v>
      </c>
      <c r="Z22" s="209"/>
      <c r="AA22" s="209"/>
      <c r="AB22" s="209"/>
      <c r="AC22" s="221"/>
      <c r="AD22" s="149"/>
      <c r="AE22" s="152"/>
      <c r="AF22" s="166"/>
      <c r="AG22" s="216"/>
      <c r="AH22" s="216"/>
      <c r="AI22" s="216"/>
    </row>
    <row r="23" spans="2:37" s="2" customFormat="1" ht="144.75" customHeight="1" x14ac:dyDescent="0.35">
      <c r="B23" s="198"/>
      <c r="C23" s="198"/>
      <c r="D23" s="198"/>
      <c r="E23" s="209"/>
      <c r="F23" s="209"/>
      <c r="G23" s="198"/>
      <c r="H23" s="42" t="s">
        <v>78</v>
      </c>
      <c r="I23" s="48">
        <v>16</v>
      </c>
      <c r="J23" s="42" t="s">
        <v>77</v>
      </c>
      <c r="K23" s="46">
        <v>17</v>
      </c>
      <c r="L23" s="46">
        <v>5</v>
      </c>
      <c r="M23" s="77">
        <v>0</v>
      </c>
      <c r="N23" s="121">
        <f>M23/L23</f>
        <v>0</v>
      </c>
      <c r="O23" s="224"/>
      <c r="P23" s="121">
        <f>M23/K23</f>
        <v>0</v>
      </c>
      <c r="Q23" s="209"/>
      <c r="R23" s="220"/>
      <c r="S23" s="209"/>
      <c r="T23" s="234"/>
      <c r="U23" s="46">
        <v>5</v>
      </c>
      <c r="V23" s="77">
        <v>0</v>
      </c>
      <c r="W23" s="69">
        <f>V23/K23</f>
        <v>0</v>
      </c>
      <c r="X23" s="43" t="s">
        <v>162</v>
      </c>
      <c r="Y23" s="43" t="s">
        <v>97</v>
      </c>
      <c r="Z23" s="209"/>
      <c r="AA23" s="209"/>
      <c r="AB23" s="209"/>
      <c r="AC23" s="221"/>
      <c r="AD23" s="150"/>
      <c r="AE23" s="153"/>
      <c r="AF23" s="167"/>
      <c r="AG23" s="216"/>
      <c r="AH23" s="216"/>
      <c r="AI23" s="216"/>
    </row>
    <row r="24" spans="2:37" s="2" customFormat="1" ht="182.25" customHeight="1" x14ac:dyDescent="0.35">
      <c r="B24" s="241" t="s">
        <v>37</v>
      </c>
      <c r="C24" s="241" t="s">
        <v>38</v>
      </c>
      <c r="D24" s="241" t="s">
        <v>40</v>
      </c>
      <c r="E24" s="243">
        <v>1049212</v>
      </c>
      <c r="F24" s="243">
        <f t="shared" ref="F24" si="4">+E24*13%</f>
        <v>136397.56</v>
      </c>
      <c r="G24" s="241" t="s">
        <v>56</v>
      </c>
      <c r="H24" s="32" t="s">
        <v>58</v>
      </c>
      <c r="I24" s="49">
        <v>0</v>
      </c>
      <c r="J24" s="32" t="s">
        <v>57</v>
      </c>
      <c r="K24" s="29">
        <v>4</v>
      </c>
      <c r="L24" s="29">
        <v>1</v>
      </c>
      <c r="M24" s="78">
        <v>0</v>
      </c>
      <c r="N24" s="121">
        <f>+M24/L24</f>
        <v>0</v>
      </c>
      <c r="O24" s="222">
        <f>(N24+N25+N26+N28+N29+N30)/6</f>
        <v>0.20938429201271402</v>
      </c>
      <c r="P24" s="121">
        <f>M24/K24</f>
        <v>0</v>
      </c>
      <c r="Q24" s="193" t="s">
        <v>90</v>
      </c>
      <c r="R24" s="207">
        <v>2020130010068</v>
      </c>
      <c r="S24" s="193" t="s">
        <v>28</v>
      </c>
      <c r="T24" s="230" t="s">
        <v>109</v>
      </c>
      <c r="U24" s="29">
        <v>1</v>
      </c>
      <c r="V24" s="78">
        <v>0</v>
      </c>
      <c r="W24" s="70">
        <f>V24/K24</f>
        <v>0</v>
      </c>
      <c r="X24" s="31" t="s">
        <v>162</v>
      </c>
      <c r="Y24" s="31" t="s">
        <v>97</v>
      </c>
      <c r="Z24" s="193" t="s">
        <v>93</v>
      </c>
      <c r="AA24" s="193" t="s">
        <v>94</v>
      </c>
      <c r="AB24" s="193" t="s">
        <v>147</v>
      </c>
      <c r="AC24" s="206">
        <v>309648241</v>
      </c>
      <c r="AD24" s="154">
        <v>376878241</v>
      </c>
      <c r="AE24" s="157">
        <v>209900000</v>
      </c>
      <c r="AF24" s="168">
        <f>AE24/AD24</f>
        <v>0.55694380084946316</v>
      </c>
      <c r="AG24" s="204" t="s">
        <v>137</v>
      </c>
      <c r="AH24" s="201" t="s">
        <v>185</v>
      </c>
      <c r="AI24" s="201" t="s">
        <v>201</v>
      </c>
    </row>
    <row r="25" spans="2:37" s="2" customFormat="1" ht="60.75" customHeight="1" x14ac:dyDescent="0.35">
      <c r="B25" s="242"/>
      <c r="C25" s="242"/>
      <c r="D25" s="242"/>
      <c r="E25" s="244"/>
      <c r="F25" s="244"/>
      <c r="G25" s="242"/>
      <c r="H25" s="32" t="s">
        <v>27</v>
      </c>
      <c r="I25" s="49">
        <v>0</v>
      </c>
      <c r="J25" s="32" t="s">
        <v>63</v>
      </c>
      <c r="K25" s="29">
        <v>1</v>
      </c>
      <c r="L25" s="29">
        <v>1</v>
      </c>
      <c r="M25" s="78">
        <v>0</v>
      </c>
      <c r="N25" s="121">
        <f>M25/L25</f>
        <v>0</v>
      </c>
      <c r="O25" s="223"/>
      <c r="P25" s="121">
        <f>M25/K25</f>
        <v>0</v>
      </c>
      <c r="Q25" s="193"/>
      <c r="R25" s="207"/>
      <c r="S25" s="193"/>
      <c r="T25" s="230"/>
      <c r="U25" s="29">
        <v>1</v>
      </c>
      <c r="V25" s="78">
        <v>0</v>
      </c>
      <c r="W25" s="70">
        <f>V25/K25</f>
        <v>0</v>
      </c>
      <c r="X25" s="31" t="s">
        <v>162</v>
      </c>
      <c r="Y25" s="31" t="s">
        <v>97</v>
      </c>
      <c r="Z25" s="193"/>
      <c r="AA25" s="193"/>
      <c r="AB25" s="193"/>
      <c r="AC25" s="206"/>
      <c r="AD25" s="155"/>
      <c r="AE25" s="158"/>
      <c r="AF25" s="169"/>
      <c r="AG25" s="204"/>
      <c r="AH25" s="201"/>
      <c r="AI25" s="201"/>
    </row>
    <row r="26" spans="2:37" s="2" customFormat="1" ht="183" customHeight="1" x14ac:dyDescent="0.35">
      <c r="B26" s="242"/>
      <c r="C26" s="242"/>
      <c r="D26" s="242"/>
      <c r="E26" s="244"/>
      <c r="F26" s="244"/>
      <c r="G26" s="242"/>
      <c r="H26" s="32" t="s">
        <v>65</v>
      </c>
      <c r="I26" s="202">
        <v>4</v>
      </c>
      <c r="J26" s="193" t="s">
        <v>64</v>
      </c>
      <c r="K26" s="203">
        <v>10</v>
      </c>
      <c r="L26" s="204">
        <v>3</v>
      </c>
      <c r="M26" s="78">
        <v>0</v>
      </c>
      <c r="N26" s="222">
        <f>M26/L26</f>
        <v>0</v>
      </c>
      <c r="O26" s="223"/>
      <c r="P26" s="121">
        <f>M26/K26</f>
        <v>0</v>
      </c>
      <c r="Q26" s="193"/>
      <c r="R26" s="207"/>
      <c r="S26" s="193"/>
      <c r="T26" s="230"/>
      <c r="U26" s="29">
        <v>1</v>
      </c>
      <c r="V26" s="78">
        <v>0</v>
      </c>
      <c r="W26" s="70">
        <f>V26/K26</f>
        <v>0</v>
      </c>
      <c r="X26" s="31" t="s">
        <v>162</v>
      </c>
      <c r="Y26" s="31" t="s">
        <v>97</v>
      </c>
      <c r="Z26" s="193"/>
      <c r="AA26" s="193"/>
      <c r="AB26" s="193"/>
      <c r="AC26" s="206"/>
      <c r="AD26" s="156"/>
      <c r="AE26" s="159"/>
      <c r="AF26" s="170"/>
      <c r="AG26" s="204"/>
      <c r="AH26" s="201"/>
      <c r="AI26" s="201"/>
    </row>
    <row r="27" spans="2:37" s="2" customFormat="1" ht="69.75" x14ac:dyDescent="0.35">
      <c r="B27" s="242"/>
      <c r="C27" s="242"/>
      <c r="D27" s="242"/>
      <c r="E27" s="244"/>
      <c r="F27" s="244"/>
      <c r="G27" s="242"/>
      <c r="H27" s="32" t="s">
        <v>65</v>
      </c>
      <c r="I27" s="202"/>
      <c r="J27" s="193"/>
      <c r="K27" s="203"/>
      <c r="L27" s="204"/>
      <c r="M27" s="78">
        <v>0</v>
      </c>
      <c r="N27" s="224"/>
      <c r="O27" s="223"/>
      <c r="P27" s="121">
        <f>M27/K26</f>
        <v>0</v>
      </c>
      <c r="Q27" s="193" t="s">
        <v>91</v>
      </c>
      <c r="R27" s="201">
        <v>2020130010298</v>
      </c>
      <c r="S27" s="193" t="s">
        <v>142</v>
      </c>
      <c r="T27" s="210" t="s">
        <v>143</v>
      </c>
      <c r="U27" s="29">
        <v>2</v>
      </c>
      <c r="V27" s="78">
        <v>0</v>
      </c>
      <c r="W27" s="70">
        <f>V27/K26</f>
        <v>0</v>
      </c>
      <c r="X27" s="31" t="s">
        <v>162</v>
      </c>
      <c r="Y27" s="31" t="s">
        <v>97</v>
      </c>
      <c r="Z27" s="193" t="s">
        <v>93</v>
      </c>
      <c r="AA27" s="193" t="s">
        <v>94</v>
      </c>
      <c r="AB27" s="205" t="s">
        <v>156</v>
      </c>
      <c r="AC27" s="206">
        <v>49500000</v>
      </c>
      <c r="AD27" s="154">
        <v>215530000</v>
      </c>
      <c r="AE27" s="157">
        <v>38500000</v>
      </c>
      <c r="AF27" s="168">
        <f>AE27/AD27</f>
        <v>0.17862942513803182</v>
      </c>
      <c r="AG27" s="204" t="s">
        <v>138</v>
      </c>
      <c r="AH27" s="226" t="s">
        <v>185</v>
      </c>
      <c r="AI27" s="226" t="s">
        <v>217</v>
      </c>
    </row>
    <row r="28" spans="2:37" s="2" customFormat="1" ht="129" customHeight="1" x14ac:dyDescent="0.35">
      <c r="B28" s="242"/>
      <c r="C28" s="242"/>
      <c r="D28" s="242"/>
      <c r="E28" s="244"/>
      <c r="F28" s="244"/>
      <c r="G28" s="242"/>
      <c r="H28" s="32" t="s">
        <v>60</v>
      </c>
      <c r="I28" s="33">
        <v>11147</v>
      </c>
      <c r="J28" s="32" t="s">
        <v>59</v>
      </c>
      <c r="K28" s="29">
        <v>16720</v>
      </c>
      <c r="L28" s="29">
        <v>13004</v>
      </c>
      <c r="M28" s="111">
        <v>3333</v>
      </c>
      <c r="N28" s="121">
        <f>M28/L28</f>
        <v>0.2563057520762842</v>
      </c>
      <c r="O28" s="223"/>
      <c r="P28" s="121">
        <f t="shared" ref="P28:P34" si="5">M28/K28</f>
        <v>0.1993421052631579</v>
      </c>
      <c r="Q28" s="193"/>
      <c r="R28" s="201"/>
      <c r="S28" s="193"/>
      <c r="T28" s="210"/>
      <c r="U28" s="29">
        <v>13004</v>
      </c>
      <c r="V28" s="111">
        <f>914+2419</f>
        <v>3333</v>
      </c>
      <c r="W28" s="70">
        <f>V28/K28</f>
        <v>0.1993421052631579</v>
      </c>
      <c r="X28" s="31" t="s">
        <v>162</v>
      </c>
      <c r="Y28" s="31" t="s">
        <v>97</v>
      </c>
      <c r="Z28" s="193"/>
      <c r="AA28" s="193"/>
      <c r="AB28" s="205"/>
      <c r="AC28" s="206"/>
      <c r="AD28" s="156"/>
      <c r="AE28" s="159"/>
      <c r="AF28" s="170"/>
      <c r="AG28" s="204"/>
      <c r="AH28" s="226"/>
      <c r="AI28" s="226"/>
    </row>
    <row r="29" spans="2:37" s="2" customFormat="1" ht="348.75" x14ac:dyDescent="0.35">
      <c r="B29" s="242"/>
      <c r="C29" s="242"/>
      <c r="D29" s="242"/>
      <c r="E29" s="244"/>
      <c r="F29" s="244"/>
      <c r="G29" s="242"/>
      <c r="H29" s="50" t="s">
        <v>62</v>
      </c>
      <c r="I29" s="33">
        <v>0</v>
      </c>
      <c r="J29" s="50" t="s">
        <v>61</v>
      </c>
      <c r="K29" s="29">
        <v>10</v>
      </c>
      <c r="L29" s="29">
        <v>4</v>
      </c>
      <c r="M29" s="78">
        <v>0</v>
      </c>
      <c r="N29" s="121">
        <f t="shared" ref="N29:N34" si="6">M29/L29</f>
        <v>0</v>
      </c>
      <c r="O29" s="223"/>
      <c r="P29" s="121">
        <f t="shared" si="5"/>
        <v>0</v>
      </c>
      <c r="Q29" s="50" t="s">
        <v>92</v>
      </c>
      <c r="R29" s="57">
        <v>2020130010315</v>
      </c>
      <c r="S29" s="30" t="s">
        <v>144</v>
      </c>
      <c r="T29" s="50" t="s">
        <v>145</v>
      </c>
      <c r="U29" s="29">
        <v>4</v>
      </c>
      <c r="V29" s="78">
        <v>0</v>
      </c>
      <c r="W29" s="70">
        <f>V29/K29</f>
        <v>0</v>
      </c>
      <c r="X29" s="31" t="s">
        <v>162</v>
      </c>
      <c r="Y29" s="31" t="s">
        <v>97</v>
      </c>
      <c r="Z29" s="30" t="s">
        <v>93</v>
      </c>
      <c r="AA29" s="30" t="s">
        <v>94</v>
      </c>
      <c r="AB29" s="30" t="s">
        <v>157</v>
      </c>
      <c r="AC29" s="101">
        <v>39346487</v>
      </c>
      <c r="AD29" s="101">
        <v>152346487</v>
      </c>
      <c r="AE29" s="105">
        <v>47600000</v>
      </c>
      <c r="AF29" s="126">
        <f>AE29/AD29</f>
        <v>0.31244566866842161</v>
      </c>
      <c r="AG29" s="58" t="s">
        <v>139</v>
      </c>
      <c r="AH29" s="80" t="s">
        <v>185</v>
      </c>
      <c r="AI29" s="89" t="s">
        <v>199</v>
      </c>
    </row>
    <row r="30" spans="2:37" s="2" customFormat="1" ht="184.5" customHeight="1" x14ac:dyDescent="0.35">
      <c r="B30" s="242"/>
      <c r="C30" s="242"/>
      <c r="D30" s="242"/>
      <c r="E30" s="244"/>
      <c r="F30" s="244"/>
      <c r="G30" s="242"/>
      <c r="H30" s="32" t="s">
        <v>163</v>
      </c>
      <c r="I30" s="49">
        <v>7</v>
      </c>
      <c r="J30" s="32" t="s">
        <v>164</v>
      </c>
      <c r="K30" s="29">
        <v>48</v>
      </c>
      <c r="L30" s="29">
        <v>12</v>
      </c>
      <c r="M30" s="78">
        <v>12</v>
      </c>
      <c r="N30" s="121">
        <f t="shared" si="6"/>
        <v>1</v>
      </c>
      <c r="O30" s="224"/>
      <c r="P30" s="121">
        <f t="shared" si="5"/>
        <v>0.25</v>
      </c>
      <c r="Q30" s="32" t="s">
        <v>165</v>
      </c>
      <c r="R30" s="57" t="s">
        <v>166</v>
      </c>
      <c r="S30" s="30" t="s">
        <v>167</v>
      </c>
      <c r="T30" s="32" t="s">
        <v>171</v>
      </c>
      <c r="U30" s="29">
        <v>12</v>
      </c>
      <c r="V30" s="78">
        <v>12</v>
      </c>
      <c r="W30" s="70">
        <f>V30/K30</f>
        <v>0.25</v>
      </c>
      <c r="X30" s="31" t="s">
        <v>168</v>
      </c>
      <c r="Y30" s="31" t="s">
        <v>97</v>
      </c>
      <c r="Z30" s="30" t="s">
        <v>169</v>
      </c>
      <c r="AA30" s="30" t="s">
        <v>170</v>
      </c>
      <c r="AB30" s="30" t="s">
        <v>166</v>
      </c>
      <c r="AC30" s="102">
        <v>0</v>
      </c>
      <c r="AD30" s="102">
        <v>0</v>
      </c>
      <c r="AE30" s="102">
        <v>0</v>
      </c>
      <c r="AF30" s="102"/>
      <c r="AG30" s="58" t="s">
        <v>172</v>
      </c>
      <c r="AH30" s="80" t="s">
        <v>183</v>
      </c>
      <c r="AI30" s="94" t="s">
        <v>218</v>
      </c>
      <c r="AK30" s="119"/>
    </row>
    <row r="31" spans="2:37" s="2" customFormat="1" ht="101.25" customHeight="1" x14ac:dyDescent="0.35">
      <c r="B31" s="208" t="s">
        <v>37</v>
      </c>
      <c r="C31" s="208" t="s">
        <v>38</v>
      </c>
      <c r="D31" s="208" t="s">
        <v>33</v>
      </c>
      <c r="E31" s="199">
        <v>1049212</v>
      </c>
      <c r="F31" s="199">
        <f>+E31*20%</f>
        <v>209842.40000000002</v>
      </c>
      <c r="G31" s="208" t="s">
        <v>79</v>
      </c>
      <c r="H31" s="51" t="s">
        <v>36</v>
      </c>
      <c r="I31" s="52">
        <v>0</v>
      </c>
      <c r="J31" s="51" t="s">
        <v>80</v>
      </c>
      <c r="K31" s="53">
        <v>2400</v>
      </c>
      <c r="L31" s="53">
        <v>2400</v>
      </c>
      <c r="M31" s="81">
        <v>793</v>
      </c>
      <c r="N31" s="121">
        <f t="shared" si="6"/>
        <v>0.33041666666666669</v>
      </c>
      <c r="O31" s="222">
        <f>(N31+N32+N33+N34)/4</f>
        <v>0.27964799322271316</v>
      </c>
      <c r="P31" s="121">
        <f t="shared" si="5"/>
        <v>0.33041666666666669</v>
      </c>
      <c r="Q31" s="199" t="s">
        <v>34</v>
      </c>
      <c r="R31" s="228">
        <v>20200130010036</v>
      </c>
      <c r="S31" s="199" t="s">
        <v>35</v>
      </c>
      <c r="T31" s="229" t="s">
        <v>117</v>
      </c>
      <c r="U31" s="53">
        <v>2400</v>
      </c>
      <c r="V31" s="81">
        <f>389+404</f>
        <v>793</v>
      </c>
      <c r="W31" s="71">
        <f>V31/K31</f>
        <v>0.33041666666666669</v>
      </c>
      <c r="X31" s="54" t="s">
        <v>162</v>
      </c>
      <c r="Y31" s="54" t="s">
        <v>97</v>
      </c>
      <c r="Z31" s="199" t="s">
        <v>127</v>
      </c>
      <c r="AA31" s="199" t="s">
        <v>128</v>
      </c>
      <c r="AB31" s="199" t="s">
        <v>158</v>
      </c>
      <c r="AC31" s="200">
        <v>7038713887</v>
      </c>
      <c r="AD31" s="142">
        <v>6971483887</v>
      </c>
      <c r="AE31" s="142">
        <v>3377458905</v>
      </c>
      <c r="AF31" s="171">
        <f>AE31/AD31</f>
        <v>0.48446772017906836</v>
      </c>
      <c r="AG31" s="134" t="s">
        <v>140</v>
      </c>
      <c r="AH31" s="227" t="s">
        <v>184</v>
      </c>
      <c r="AI31" s="116" t="s">
        <v>219</v>
      </c>
    </row>
    <row r="32" spans="2:37" s="2" customFormat="1" ht="69.75" x14ac:dyDescent="0.35">
      <c r="B32" s="208"/>
      <c r="C32" s="208"/>
      <c r="D32" s="208"/>
      <c r="E32" s="199"/>
      <c r="F32" s="199"/>
      <c r="G32" s="208"/>
      <c r="H32" s="51" t="s">
        <v>82</v>
      </c>
      <c r="I32" s="52">
        <v>0</v>
      </c>
      <c r="J32" s="51" t="s">
        <v>81</v>
      </c>
      <c r="K32" s="53">
        <v>209842.40000000002</v>
      </c>
      <c r="L32" s="53">
        <v>209842</v>
      </c>
      <c r="M32" s="82">
        <v>3449</v>
      </c>
      <c r="N32" s="121">
        <f t="shared" si="6"/>
        <v>1.6436175789403457E-2</v>
      </c>
      <c r="O32" s="223"/>
      <c r="P32" s="121">
        <f t="shared" si="5"/>
        <v>1.6436144458889145E-2</v>
      </c>
      <c r="Q32" s="199"/>
      <c r="R32" s="228"/>
      <c r="S32" s="199"/>
      <c r="T32" s="229"/>
      <c r="U32" s="53">
        <v>209842</v>
      </c>
      <c r="V32" s="82">
        <f>1553+1896</f>
        <v>3449</v>
      </c>
      <c r="W32" s="71">
        <f>V32/K32</f>
        <v>1.6436144458889145E-2</v>
      </c>
      <c r="X32" s="54" t="s">
        <v>162</v>
      </c>
      <c r="Y32" s="54" t="s">
        <v>115</v>
      </c>
      <c r="Z32" s="199"/>
      <c r="AA32" s="199"/>
      <c r="AB32" s="199"/>
      <c r="AC32" s="200"/>
      <c r="AD32" s="143"/>
      <c r="AE32" s="143"/>
      <c r="AF32" s="172"/>
      <c r="AG32" s="134"/>
      <c r="AH32" s="227"/>
      <c r="AI32" s="112" t="s">
        <v>220</v>
      </c>
    </row>
    <row r="33" spans="2:37" s="2" customFormat="1" ht="162.75" x14ac:dyDescent="0.35">
      <c r="B33" s="208"/>
      <c r="C33" s="208"/>
      <c r="D33" s="208"/>
      <c r="E33" s="199"/>
      <c r="F33" s="199"/>
      <c r="G33" s="208"/>
      <c r="H33" s="51" t="s">
        <v>84</v>
      </c>
      <c r="I33" s="52">
        <v>83</v>
      </c>
      <c r="J33" s="51" t="s">
        <v>83</v>
      </c>
      <c r="K33" s="53">
        <v>110</v>
      </c>
      <c r="L33" s="53">
        <v>92</v>
      </c>
      <c r="M33" s="81">
        <v>71</v>
      </c>
      <c r="N33" s="121">
        <f t="shared" si="6"/>
        <v>0.77173913043478259</v>
      </c>
      <c r="O33" s="223"/>
      <c r="P33" s="121">
        <f t="shared" si="5"/>
        <v>0.6454545454545455</v>
      </c>
      <c r="Q33" s="199"/>
      <c r="R33" s="228"/>
      <c r="S33" s="199"/>
      <c r="T33" s="229"/>
      <c r="U33" s="53">
        <v>92</v>
      </c>
      <c r="V33" s="81">
        <f>55+16</f>
        <v>71</v>
      </c>
      <c r="W33" s="71">
        <v>1</v>
      </c>
      <c r="X33" s="54" t="s">
        <v>162</v>
      </c>
      <c r="Y33" s="54" t="s">
        <v>115</v>
      </c>
      <c r="Z33" s="199"/>
      <c r="AA33" s="199"/>
      <c r="AB33" s="199"/>
      <c r="AC33" s="200"/>
      <c r="AD33" s="143"/>
      <c r="AE33" s="143"/>
      <c r="AF33" s="172"/>
      <c r="AG33" s="134"/>
      <c r="AH33" s="227"/>
      <c r="AI33" s="113" t="s">
        <v>221</v>
      </c>
      <c r="AK33" s="2">
        <f>AE31/AD31</f>
        <v>0.48446772017906836</v>
      </c>
    </row>
    <row r="34" spans="2:37" s="2" customFormat="1" ht="70.5" thickBot="1" x14ac:dyDescent="0.4">
      <c r="B34" s="208"/>
      <c r="C34" s="208"/>
      <c r="D34" s="208"/>
      <c r="E34" s="199"/>
      <c r="F34" s="199"/>
      <c r="G34" s="208"/>
      <c r="H34" s="51" t="s">
        <v>86</v>
      </c>
      <c r="I34" s="52">
        <v>9</v>
      </c>
      <c r="J34" s="51" t="s">
        <v>85</v>
      </c>
      <c r="K34" s="53">
        <v>10</v>
      </c>
      <c r="L34" s="53">
        <v>3</v>
      </c>
      <c r="M34" s="79">
        <v>0</v>
      </c>
      <c r="N34" s="121">
        <f t="shared" si="6"/>
        <v>0</v>
      </c>
      <c r="O34" s="223"/>
      <c r="P34" s="121">
        <f t="shared" si="5"/>
        <v>0</v>
      </c>
      <c r="Q34" s="199"/>
      <c r="R34" s="228"/>
      <c r="S34" s="199"/>
      <c r="T34" s="229"/>
      <c r="U34" s="53">
        <v>3</v>
      </c>
      <c r="V34" s="79">
        <v>0</v>
      </c>
      <c r="W34" s="71">
        <f>V34/K34</f>
        <v>0</v>
      </c>
      <c r="X34" s="54" t="s">
        <v>162</v>
      </c>
      <c r="Y34" s="54" t="s">
        <v>115</v>
      </c>
      <c r="Z34" s="199"/>
      <c r="AA34" s="199"/>
      <c r="AB34" s="199"/>
      <c r="AC34" s="200"/>
      <c r="AD34" s="144"/>
      <c r="AE34" s="144"/>
      <c r="AF34" s="173"/>
      <c r="AG34" s="134"/>
      <c r="AH34" s="227"/>
      <c r="AI34" s="112" t="s">
        <v>222</v>
      </c>
    </row>
    <row r="35" spans="2:37" ht="105.75" thickBot="1" x14ac:dyDescent="0.4">
      <c r="N35" s="87" t="s">
        <v>188</v>
      </c>
      <c r="O35" s="86">
        <f>(O4+O7+O11+O13+O18+O24+O31)/7</f>
        <v>0.22169545801635795</v>
      </c>
      <c r="P35" s="83"/>
      <c r="V35" s="88" t="s">
        <v>228</v>
      </c>
      <c r="W35" s="85">
        <f>(SUM(W4:W34)/31)</f>
        <v>0.14747892742103946</v>
      </c>
      <c r="AD35" s="115">
        <f>SUM(AD4:AD34)</f>
        <v>26762792757</v>
      </c>
      <c r="AE35" s="127">
        <f>SUM(AE4:AE34)</f>
        <v>9251685665</v>
      </c>
      <c r="AF35" s="86">
        <f>AE35/AD35</f>
        <v>0.34569208636046234</v>
      </c>
      <c r="AH35" s="106"/>
    </row>
    <row r="36" spans="2:37" s="3" customFormat="1" ht="93" customHeight="1" x14ac:dyDescent="0.35">
      <c r="K36" s="4"/>
      <c r="L36" s="4"/>
      <c r="M36" s="4"/>
      <c r="N36" s="4"/>
      <c r="O36" s="4"/>
      <c r="P36" s="4"/>
      <c r="T36" s="6"/>
      <c r="U36" s="4"/>
      <c r="V36" s="4"/>
      <c r="W36" s="4"/>
      <c r="X36" s="4"/>
      <c r="Y36" s="4"/>
      <c r="Z36" s="4"/>
      <c r="AC36" s="4"/>
      <c r="AD36" s="129"/>
      <c r="AE36" s="130" t="s">
        <v>200</v>
      </c>
      <c r="AF36" s="122"/>
      <c r="AG36" s="4"/>
      <c r="AH36" s="9"/>
      <c r="AI36" s="9"/>
      <c r="AJ36" s="4"/>
      <c r="AK36" s="4"/>
    </row>
    <row r="37" spans="2:37" s="3" customFormat="1" ht="209.25" customHeight="1" x14ac:dyDescent="0.35">
      <c r="K37" s="4"/>
      <c r="L37" s="4"/>
      <c r="M37" s="4"/>
      <c r="N37" s="4"/>
      <c r="O37" s="4"/>
      <c r="P37" s="4"/>
      <c r="T37" s="6"/>
      <c r="U37" s="4"/>
      <c r="V37" s="4"/>
      <c r="W37" s="4"/>
      <c r="X37" s="4"/>
      <c r="Y37" s="4"/>
      <c r="Z37" s="4"/>
      <c r="AC37" s="4"/>
      <c r="AD37" s="237" t="s">
        <v>231</v>
      </c>
      <c r="AE37" s="237"/>
      <c r="AF37" s="237"/>
      <c r="AG37" s="128"/>
      <c r="AH37" s="9"/>
      <c r="AI37" s="9"/>
      <c r="AJ37" s="4"/>
      <c r="AK37" s="4"/>
    </row>
    <row r="38" spans="2:37" s="3" customFormat="1" x14ac:dyDescent="0.35">
      <c r="K38" s="4"/>
      <c r="L38" s="4"/>
      <c r="M38" s="4"/>
      <c r="N38" s="4"/>
      <c r="O38" s="4"/>
      <c r="P38" s="4"/>
      <c r="T38" s="6"/>
      <c r="U38" s="4"/>
      <c r="V38" s="4"/>
      <c r="W38" s="4"/>
      <c r="X38" s="4"/>
      <c r="Y38" s="4"/>
      <c r="Z38" s="4"/>
      <c r="AC38" s="4"/>
      <c r="AD38" s="128"/>
      <c r="AE38" s="128"/>
      <c r="AF38" s="128"/>
      <c r="AG38" s="128"/>
      <c r="AH38" s="9"/>
      <c r="AI38" s="9"/>
      <c r="AJ38" s="4"/>
      <c r="AK38" s="4"/>
    </row>
    <row r="39" spans="2:37" s="3" customFormat="1" x14ac:dyDescent="0.35">
      <c r="K39" s="4"/>
      <c r="L39" s="4"/>
      <c r="M39" s="4"/>
      <c r="N39" s="4"/>
      <c r="O39" s="4"/>
      <c r="P39" s="4"/>
      <c r="T39" s="6"/>
      <c r="U39" s="4"/>
      <c r="V39" s="4"/>
      <c r="W39" s="4"/>
      <c r="X39" s="4"/>
      <c r="Y39" s="4"/>
      <c r="Z39" s="4"/>
      <c r="AC39" s="4"/>
      <c r="AD39" s="128"/>
      <c r="AE39" s="128"/>
      <c r="AF39" s="128"/>
      <c r="AG39" s="128"/>
      <c r="AH39" s="9"/>
      <c r="AI39" s="9"/>
      <c r="AJ39" s="4"/>
      <c r="AK39" s="4"/>
    </row>
    <row r="40" spans="2:37" s="3" customFormat="1" x14ac:dyDescent="0.35">
      <c r="K40" s="4"/>
      <c r="L40" s="4"/>
      <c r="M40" s="4"/>
      <c r="N40" s="4"/>
      <c r="O40" s="4"/>
      <c r="P40" s="4"/>
      <c r="T40" s="6"/>
      <c r="U40" s="4"/>
      <c r="V40" s="4"/>
      <c r="W40" s="4"/>
      <c r="X40" s="4"/>
      <c r="Y40" s="4"/>
      <c r="Z40" s="4"/>
      <c r="AC40" s="4"/>
      <c r="AD40" s="128"/>
      <c r="AE40" s="128"/>
      <c r="AF40" s="128"/>
      <c r="AG40" s="128"/>
      <c r="AH40" s="9"/>
      <c r="AI40" s="9"/>
      <c r="AJ40" s="4"/>
      <c r="AK40" s="4"/>
    </row>
    <row r="41" spans="2:37" s="3" customFormat="1" x14ac:dyDescent="0.35">
      <c r="K41" s="4"/>
      <c r="L41" s="4"/>
      <c r="M41" s="4"/>
      <c r="N41" s="4"/>
      <c r="O41" s="4"/>
      <c r="P41" s="4"/>
      <c r="T41" s="6"/>
      <c r="U41" s="4"/>
      <c r="V41" s="4"/>
      <c r="W41" s="4"/>
      <c r="X41" s="4"/>
      <c r="Y41" s="4"/>
      <c r="Z41" s="4"/>
      <c r="AC41" s="4"/>
      <c r="AD41" s="128"/>
      <c r="AE41" s="128"/>
      <c r="AF41" s="128"/>
      <c r="AG41" s="128"/>
      <c r="AH41" s="9"/>
      <c r="AI41" s="9"/>
      <c r="AJ41" s="4"/>
      <c r="AK41" s="4"/>
    </row>
    <row r="42" spans="2:37" s="3" customFormat="1" x14ac:dyDescent="0.35">
      <c r="K42" s="4"/>
      <c r="L42" s="4"/>
      <c r="M42" s="4"/>
      <c r="N42" s="4"/>
      <c r="O42" s="4"/>
      <c r="P42" s="4"/>
      <c r="T42" s="6"/>
      <c r="U42" s="4"/>
      <c r="V42" s="4"/>
      <c r="W42" s="4"/>
      <c r="X42" s="4"/>
      <c r="Y42" s="4"/>
      <c r="Z42" s="4"/>
      <c r="AC42" s="4"/>
      <c r="AD42" s="128"/>
      <c r="AE42" s="128"/>
      <c r="AF42" s="128"/>
      <c r="AG42" s="128"/>
      <c r="AH42" s="9"/>
      <c r="AI42" s="9"/>
      <c r="AJ42" s="4"/>
      <c r="AK42" s="4"/>
    </row>
    <row r="43" spans="2:37" s="3" customFormat="1" x14ac:dyDescent="0.35">
      <c r="K43" s="4"/>
      <c r="L43" s="4"/>
      <c r="M43" s="4"/>
      <c r="N43" s="4"/>
      <c r="O43" s="4"/>
      <c r="P43" s="4"/>
      <c r="T43" s="6"/>
      <c r="U43" s="4"/>
      <c r="V43" s="4"/>
      <c r="W43" s="4"/>
      <c r="X43" s="4"/>
      <c r="Y43" s="4"/>
      <c r="Z43" s="4"/>
      <c r="AC43" s="4"/>
      <c r="AD43" s="84"/>
      <c r="AE43" s="84"/>
      <c r="AF43" s="84"/>
      <c r="AG43" s="4"/>
      <c r="AH43" s="9"/>
      <c r="AI43" s="9"/>
      <c r="AJ43" s="4"/>
      <c r="AK43" s="4"/>
    </row>
    <row r="44" spans="2:37" s="3" customFormat="1" x14ac:dyDescent="0.35">
      <c r="K44" s="4"/>
      <c r="L44" s="4"/>
      <c r="M44" s="4"/>
      <c r="N44" s="4"/>
      <c r="O44" s="4"/>
      <c r="P44" s="4"/>
      <c r="T44" s="6"/>
      <c r="U44" s="4"/>
      <c r="V44" s="4"/>
      <c r="W44" s="4"/>
      <c r="X44" s="4"/>
      <c r="Y44" s="4"/>
      <c r="Z44" s="4"/>
      <c r="AC44" s="4"/>
      <c r="AD44" s="4"/>
      <c r="AE44" s="4"/>
      <c r="AF44" s="4"/>
      <c r="AG44" s="4"/>
      <c r="AH44" s="9"/>
      <c r="AI44" s="9"/>
      <c r="AJ44" s="4"/>
      <c r="AK44" s="4"/>
    </row>
    <row r="45" spans="2:37" s="3" customFormat="1" x14ac:dyDescent="0.35">
      <c r="K45" s="4"/>
      <c r="L45" s="4"/>
      <c r="M45" s="4"/>
      <c r="N45" s="4"/>
      <c r="O45" s="4"/>
      <c r="P45" s="4"/>
      <c r="T45" s="6"/>
      <c r="U45" s="4"/>
      <c r="V45" s="4"/>
      <c r="W45" s="4"/>
      <c r="X45" s="4"/>
      <c r="Y45" s="4"/>
      <c r="Z45" s="4"/>
      <c r="AC45" s="4"/>
      <c r="AD45" s="4"/>
      <c r="AE45" s="4"/>
      <c r="AF45" s="4"/>
      <c r="AG45" s="4"/>
      <c r="AH45" s="9"/>
      <c r="AI45" s="9"/>
      <c r="AJ45" s="4"/>
      <c r="AK45" s="4"/>
    </row>
    <row r="46" spans="2:37" s="3" customFormat="1" x14ac:dyDescent="0.35">
      <c r="K46" s="4"/>
      <c r="L46" s="4"/>
      <c r="M46" s="4"/>
      <c r="N46" s="4"/>
      <c r="O46" s="4"/>
      <c r="P46" s="4"/>
      <c r="T46" s="6"/>
      <c r="U46" s="4"/>
      <c r="V46" s="4"/>
      <c r="W46" s="4"/>
      <c r="X46" s="4"/>
      <c r="Y46" s="4"/>
      <c r="Z46" s="4"/>
      <c r="AC46" s="4"/>
      <c r="AD46" s="4"/>
      <c r="AE46" s="4"/>
      <c r="AF46" s="4"/>
      <c r="AG46" s="4"/>
      <c r="AH46" s="9"/>
      <c r="AI46" s="9"/>
      <c r="AJ46" s="4"/>
      <c r="AK46" s="4"/>
    </row>
    <row r="47" spans="2:37" s="3" customFormat="1" x14ac:dyDescent="0.35">
      <c r="K47" s="4"/>
      <c r="L47" s="4"/>
      <c r="M47" s="4"/>
      <c r="N47" s="4"/>
      <c r="O47" s="4"/>
      <c r="P47" s="4"/>
      <c r="T47" s="6"/>
      <c r="U47" s="4"/>
      <c r="V47" s="4"/>
      <c r="W47" s="4"/>
      <c r="X47" s="4"/>
      <c r="Y47" s="4"/>
      <c r="Z47" s="4"/>
      <c r="AC47" s="4"/>
      <c r="AD47" s="4"/>
      <c r="AE47" s="4"/>
      <c r="AF47" s="4"/>
      <c r="AG47" s="4"/>
      <c r="AH47" s="9"/>
      <c r="AI47" s="9"/>
      <c r="AJ47" s="4"/>
      <c r="AK47" s="4"/>
    </row>
    <row r="48" spans="2:37" s="3" customFormat="1" x14ac:dyDescent="0.35">
      <c r="K48" s="4"/>
      <c r="L48" s="4"/>
      <c r="M48" s="4"/>
      <c r="N48" s="4"/>
      <c r="O48" s="4"/>
      <c r="P48" s="4"/>
      <c r="T48" s="6"/>
      <c r="U48" s="4"/>
      <c r="V48" s="4"/>
      <c r="W48" s="4"/>
      <c r="X48" s="4"/>
      <c r="Y48" s="4"/>
      <c r="Z48" s="4"/>
      <c r="AC48" s="4"/>
      <c r="AD48" s="4"/>
      <c r="AE48" s="4"/>
      <c r="AF48" s="4"/>
      <c r="AG48" s="4"/>
      <c r="AH48" s="9"/>
      <c r="AI48" s="9"/>
      <c r="AJ48" s="4"/>
      <c r="AK48" s="4"/>
    </row>
    <row r="49" spans="11:37" s="3" customFormat="1" x14ac:dyDescent="0.35">
      <c r="K49" s="4"/>
      <c r="L49" s="4"/>
      <c r="M49" s="4"/>
      <c r="N49" s="4"/>
      <c r="O49" s="4"/>
      <c r="P49" s="4"/>
      <c r="T49" s="6"/>
      <c r="U49" s="4"/>
      <c r="V49" s="4"/>
      <c r="W49" s="4"/>
      <c r="X49" s="4"/>
      <c r="Y49" s="4"/>
      <c r="Z49" s="4"/>
      <c r="AC49" s="4"/>
      <c r="AD49" s="4"/>
      <c r="AE49" s="4"/>
      <c r="AF49" s="4"/>
      <c r="AG49" s="4"/>
      <c r="AH49" s="9"/>
      <c r="AI49" s="9"/>
      <c r="AJ49" s="4"/>
      <c r="AK49" s="4"/>
    </row>
    <row r="50" spans="11:37" s="3" customFormat="1" x14ac:dyDescent="0.35">
      <c r="K50" s="4"/>
      <c r="L50" s="4"/>
      <c r="M50" s="4"/>
      <c r="N50" s="4"/>
      <c r="O50" s="4"/>
      <c r="P50" s="4"/>
      <c r="T50" s="6"/>
      <c r="U50" s="4"/>
      <c r="V50" s="4"/>
      <c r="W50" s="4"/>
      <c r="X50" s="4"/>
      <c r="Y50" s="4"/>
      <c r="Z50" s="4"/>
      <c r="AC50" s="4"/>
      <c r="AD50" s="4"/>
      <c r="AE50" s="4"/>
      <c r="AF50" s="4"/>
      <c r="AG50" s="4"/>
      <c r="AH50" s="9"/>
      <c r="AI50" s="9"/>
      <c r="AJ50" s="4"/>
      <c r="AK50" s="4"/>
    </row>
    <row r="51" spans="11:37" s="3" customFormat="1" x14ac:dyDescent="0.35">
      <c r="K51" s="4"/>
      <c r="L51" s="4"/>
      <c r="M51" s="4"/>
      <c r="N51" s="4"/>
      <c r="O51" s="4"/>
      <c r="P51" s="4"/>
      <c r="T51" s="6"/>
      <c r="U51" s="4"/>
      <c r="V51" s="4"/>
      <c r="W51" s="4"/>
      <c r="X51" s="4"/>
      <c r="Y51" s="4"/>
      <c r="Z51" s="4"/>
      <c r="AC51" s="4"/>
      <c r="AD51" s="4"/>
      <c r="AE51" s="4"/>
      <c r="AF51" s="4"/>
      <c r="AG51" s="4"/>
      <c r="AH51" s="9"/>
      <c r="AI51" s="9"/>
      <c r="AJ51" s="4"/>
      <c r="AK51" s="4"/>
    </row>
    <row r="52" spans="11:37" s="3" customFormat="1" x14ac:dyDescent="0.35">
      <c r="K52" s="4"/>
      <c r="L52" s="4"/>
      <c r="M52" s="4"/>
      <c r="N52" s="4"/>
      <c r="O52" s="4"/>
      <c r="P52" s="4"/>
      <c r="T52" s="6"/>
      <c r="U52" s="4"/>
      <c r="V52" s="4"/>
      <c r="W52" s="4"/>
      <c r="AC52" s="4"/>
      <c r="AD52" s="4"/>
      <c r="AE52" s="4"/>
      <c r="AF52" s="4"/>
      <c r="AG52" s="4"/>
      <c r="AH52" s="9"/>
      <c r="AI52" s="9"/>
      <c r="AJ52" s="4"/>
      <c r="AK52" s="4"/>
    </row>
    <row r="53" spans="11:37" s="3" customFormat="1" x14ac:dyDescent="0.35">
      <c r="K53" s="4"/>
      <c r="L53" s="4"/>
      <c r="M53" s="4"/>
      <c r="N53" s="4"/>
      <c r="O53" s="4"/>
      <c r="P53" s="4"/>
      <c r="T53" s="6"/>
      <c r="U53" s="4"/>
      <c r="V53" s="4"/>
      <c r="W53" s="4"/>
      <c r="AC53" s="4"/>
      <c r="AD53" s="4"/>
      <c r="AE53" s="4"/>
      <c r="AF53" s="4"/>
      <c r="AG53" s="4"/>
      <c r="AH53" s="9"/>
      <c r="AI53" s="9"/>
      <c r="AJ53" s="4"/>
      <c r="AK53" s="4"/>
    </row>
    <row r="54" spans="11:37" s="3" customFormat="1" x14ac:dyDescent="0.35">
      <c r="K54" s="4"/>
      <c r="L54" s="4"/>
      <c r="M54" s="4"/>
      <c r="N54" s="4"/>
      <c r="O54" s="4"/>
      <c r="P54" s="4"/>
      <c r="T54" s="6"/>
      <c r="U54" s="4"/>
      <c r="V54" s="4"/>
      <c r="W54" s="4"/>
      <c r="AC54" s="4"/>
      <c r="AD54" s="4"/>
      <c r="AE54" s="4"/>
      <c r="AF54" s="4"/>
      <c r="AG54" s="4"/>
      <c r="AH54" s="9"/>
      <c r="AI54" s="9"/>
      <c r="AJ54" s="4"/>
      <c r="AK54" s="4"/>
    </row>
    <row r="55" spans="11:37" x14ac:dyDescent="0.35">
      <c r="AH55" s="9"/>
      <c r="AI55" s="9"/>
      <c r="AJ55" s="4"/>
      <c r="AK55" s="4"/>
    </row>
    <row r="56" spans="11:37" x14ac:dyDescent="0.35">
      <c r="AH56" s="9"/>
      <c r="AI56" s="9"/>
      <c r="AJ56" s="4"/>
      <c r="AK56" s="4"/>
    </row>
    <row r="57" spans="11:37" x14ac:dyDescent="0.35">
      <c r="AH57" s="9"/>
      <c r="AI57" s="9"/>
      <c r="AJ57" s="4"/>
      <c r="AK57" s="4"/>
    </row>
    <row r="58" spans="11:37" x14ac:dyDescent="0.35">
      <c r="AH58" s="9"/>
      <c r="AI58" s="9"/>
      <c r="AJ58" s="4"/>
      <c r="AK58" s="4"/>
    </row>
    <row r="59" spans="11:37" x14ac:dyDescent="0.35">
      <c r="AH59" s="9"/>
      <c r="AI59" s="9"/>
      <c r="AJ59" s="4"/>
      <c r="AK59" s="4"/>
    </row>
    <row r="60" spans="11:37" x14ac:dyDescent="0.35">
      <c r="AH60" s="9"/>
      <c r="AI60" s="9"/>
      <c r="AJ60" s="4"/>
      <c r="AK60" s="4"/>
    </row>
    <row r="61" spans="11:37" x14ac:dyDescent="0.35">
      <c r="AH61" s="9"/>
      <c r="AI61" s="9"/>
      <c r="AJ61" s="4"/>
      <c r="AK61" s="4"/>
    </row>
    <row r="62" spans="11:37" x14ac:dyDescent="0.35">
      <c r="AH62" s="9"/>
      <c r="AI62" s="9"/>
      <c r="AJ62" s="4"/>
      <c r="AK62" s="4"/>
    </row>
    <row r="63" spans="11:37" x14ac:dyDescent="0.35">
      <c r="AH63" s="9"/>
      <c r="AI63" s="9"/>
      <c r="AJ63" s="4"/>
      <c r="AK63" s="4"/>
    </row>
    <row r="64" spans="11:37" x14ac:dyDescent="0.35">
      <c r="AH64" s="9"/>
      <c r="AI64" s="9"/>
      <c r="AJ64" s="4"/>
      <c r="AK64" s="4"/>
    </row>
    <row r="65" spans="34:37" x14ac:dyDescent="0.35">
      <c r="AH65" s="9"/>
      <c r="AI65" s="9"/>
      <c r="AJ65" s="4"/>
      <c r="AK65" s="4"/>
    </row>
    <row r="66" spans="34:37" x14ac:dyDescent="0.35">
      <c r="AH66" s="9"/>
      <c r="AI66" s="9"/>
      <c r="AJ66" s="4"/>
      <c r="AK66" s="4"/>
    </row>
    <row r="67" spans="34:37" x14ac:dyDescent="0.35">
      <c r="AH67" s="9"/>
      <c r="AI67" s="9"/>
      <c r="AJ67" s="4"/>
      <c r="AK67" s="4"/>
    </row>
    <row r="68" spans="34:37" x14ac:dyDescent="0.35">
      <c r="AH68" s="9"/>
      <c r="AI68" s="9"/>
      <c r="AJ68" s="4"/>
      <c r="AK68" s="4"/>
    </row>
    <row r="69" spans="34:37" x14ac:dyDescent="0.35">
      <c r="AH69" s="9"/>
      <c r="AI69" s="9"/>
      <c r="AJ69" s="4"/>
      <c r="AK69" s="4"/>
    </row>
    <row r="70" spans="34:37" x14ac:dyDescent="0.35">
      <c r="AH70" s="9"/>
      <c r="AI70" s="9"/>
      <c r="AJ70" s="4"/>
      <c r="AK70" s="4"/>
    </row>
    <row r="71" spans="34:37" x14ac:dyDescent="0.35">
      <c r="AH71" s="9"/>
      <c r="AI71" s="9"/>
      <c r="AJ71" s="4"/>
      <c r="AK71" s="4"/>
    </row>
    <row r="72" spans="34:37" x14ac:dyDescent="0.35">
      <c r="AH72" s="9"/>
      <c r="AI72" s="9"/>
      <c r="AJ72" s="4"/>
      <c r="AK72" s="4"/>
    </row>
    <row r="73" spans="34:37" x14ac:dyDescent="0.35">
      <c r="AH73" s="9"/>
      <c r="AI73" s="9"/>
      <c r="AJ73" s="4"/>
      <c r="AK73" s="4"/>
    </row>
    <row r="74" spans="34:37" x14ac:dyDescent="0.35">
      <c r="AH74" s="9"/>
      <c r="AI74" s="9"/>
      <c r="AJ74" s="4"/>
      <c r="AK74" s="4"/>
    </row>
    <row r="75" spans="34:37" x14ac:dyDescent="0.35">
      <c r="AH75" s="9"/>
      <c r="AI75" s="9"/>
      <c r="AJ75" s="4"/>
      <c r="AK75" s="4"/>
    </row>
    <row r="76" spans="34:37" x14ac:dyDescent="0.35">
      <c r="AH76" s="9"/>
      <c r="AI76" s="9"/>
      <c r="AJ76" s="4"/>
      <c r="AK76" s="4"/>
    </row>
    <row r="77" spans="34:37" x14ac:dyDescent="0.35">
      <c r="AH77" s="9"/>
      <c r="AI77" s="9"/>
      <c r="AJ77" s="4"/>
      <c r="AK77" s="4"/>
    </row>
    <row r="78" spans="34:37" x14ac:dyDescent="0.35">
      <c r="AH78" s="9"/>
      <c r="AI78" s="9"/>
      <c r="AJ78" s="4"/>
      <c r="AK78" s="4"/>
    </row>
    <row r="79" spans="34:37" x14ac:dyDescent="0.35">
      <c r="AH79" s="9"/>
      <c r="AI79" s="9"/>
      <c r="AJ79" s="4"/>
      <c r="AK79" s="4"/>
    </row>
    <row r="80" spans="34:37" x14ac:dyDescent="0.35">
      <c r="AH80" s="9"/>
      <c r="AI80" s="9"/>
      <c r="AJ80" s="4"/>
      <c r="AK80" s="4"/>
    </row>
    <row r="81" spans="34:37" x14ac:dyDescent="0.35">
      <c r="AH81" s="9"/>
      <c r="AI81" s="9"/>
      <c r="AJ81" s="4"/>
      <c r="AK81" s="4"/>
    </row>
    <row r="82" spans="34:37" x14ac:dyDescent="0.35">
      <c r="AH82" s="9"/>
      <c r="AI82" s="9"/>
      <c r="AJ82" s="4"/>
      <c r="AK82" s="4"/>
    </row>
    <row r="83" spans="34:37" x14ac:dyDescent="0.35">
      <c r="AH83" s="9"/>
      <c r="AI83" s="9"/>
      <c r="AJ83" s="4"/>
      <c r="AK83" s="4"/>
    </row>
    <row r="84" spans="34:37" x14ac:dyDescent="0.35">
      <c r="AH84" s="9"/>
      <c r="AI84" s="9"/>
      <c r="AJ84" s="4"/>
      <c r="AK84" s="4"/>
    </row>
    <row r="85" spans="34:37" x14ac:dyDescent="0.35">
      <c r="AH85" s="9"/>
      <c r="AI85" s="9"/>
      <c r="AJ85" s="4"/>
      <c r="AK85" s="4"/>
    </row>
    <row r="86" spans="34:37" x14ac:dyDescent="0.35">
      <c r="AH86" s="9"/>
      <c r="AI86" s="9"/>
      <c r="AJ86" s="4"/>
      <c r="AK86" s="4"/>
    </row>
    <row r="87" spans="34:37" x14ac:dyDescent="0.35">
      <c r="AH87" s="9"/>
      <c r="AI87" s="9"/>
      <c r="AJ87" s="4"/>
      <c r="AK87" s="4"/>
    </row>
    <row r="88" spans="34:37" x14ac:dyDescent="0.35">
      <c r="AH88" s="9"/>
      <c r="AI88" s="9"/>
      <c r="AJ88" s="4"/>
      <c r="AK88" s="4"/>
    </row>
    <row r="89" spans="34:37" x14ac:dyDescent="0.35">
      <c r="AH89" s="9"/>
      <c r="AI89" s="9"/>
      <c r="AJ89" s="4"/>
      <c r="AK89" s="4"/>
    </row>
    <row r="90" spans="34:37" x14ac:dyDescent="0.35">
      <c r="AH90" s="9"/>
      <c r="AI90" s="9"/>
      <c r="AJ90" s="4"/>
      <c r="AK90" s="4"/>
    </row>
    <row r="91" spans="34:37" x14ac:dyDescent="0.35">
      <c r="AH91" s="9"/>
      <c r="AI91" s="9"/>
      <c r="AJ91" s="4"/>
      <c r="AK91" s="4"/>
    </row>
    <row r="92" spans="34:37" x14ac:dyDescent="0.35">
      <c r="AH92" s="9"/>
      <c r="AI92" s="9"/>
      <c r="AJ92" s="4"/>
      <c r="AK92" s="4"/>
    </row>
    <row r="93" spans="34:37" x14ac:dyDescent="0.35">
      <c r="AH93" s="9"/>
      <c r="AI93" s="9"/>
      <c r="AJ93" s="4"/>
      <c r="AK93" s="4"/>
    </row>
    <row r="94" spans="34:37" x14ac:dyDescent="0.35">
      <c r="AH94" s="9"/>
      <c r="AI94" s="9"/>
      <c r="AJ94" s="4"/>
      <c r="AK94" s="4"/>
    </row>
    <row r="95" spans="34:37" x14ac:dyDescent="0.35">
      <c r="AH95" s="9"/>
      <c r="AI95" s="9"/>
      <c r="AJ95" s="4"/>
      <c r="AK95" s="4"/>
    </row>
    <row r="96" spans="34:37" x14ac:dyDescent="0.35">
      <c r="AH96" s="9"/>
      <c r="AI96" s="9"/>
      <c r="AJ96" s="4"/>
      <c r="AK96" s="4"/>
    </row>
    <row r="97" spans="34:37" x14ac:dyDescent="0.35">
      <c r="AH97" s="9"/>
      <c r="AI97" s="9"/>
      <c r="AJ97" s="4"/>
      <c r="AK97" s="4"/>
    </row>
    <row r="98" spans="34:37" x14ac:dyDescent="0.35">
      <c r="AH98" s="9"/>
      <c r="AI98" s="9"/>
      <c r="AJ98" s="4"/>
      <c r="AK98" s="4"/>
    </row>
    <row r="99" spans="34:37" x14ac:dyDescent="0.35">
      <c r="AH99" s="9"/>
      <c r="AI99" s="9"/>
      <c r="AJ99" s="4"/>
      <c r="AK99" s="4"/>
    </row>
    <row r="100" spans="34:37" x14ac:dyDescent="0.35">
      <c r="AH100" s="9"/>
      <c r="AI100" s="9"/>
      <c r="AJ100" s="4"/>
      <c r="AK100" s="4"/>
    </row>
    <row r="101" spans="34:37" x14ac:dyDescent="0.35">
      <c r="AH101" s="9"/>
      <c r="AI101" s="9"/>
      <c r="AJ101" s="4"/>
      <c r="AK101" s="4"/>
    </row>
    <row r="102" spans="34:37" x14ac:dyDescent="0.35">
      <c r="AH102" s="9"/>
      <c r="AI102" s="9"/>
      <c r="AJ102" s="4"/>
      <c r="AK102" s="4"/>
    </row>
    <row r="103" spans="34:37" x14ac:dyDescent="0.35">
      <c r="AH103" s="9"/>
      <c r="AI103" s="9"/>
      <c r="AJ103" s="4"/>
      <c r="AK103" s="4"/>
    </row>
    <row r="104" spans="34:37" x14ac:dyDescent="0.35">
      <c r="AH104" s="9"/>
      <c r="AI104" s="9"/>
      <c r="AJ104" s="4"/>
      <c r="AK104" s="4"/>
    </row>
    <row r="105" spans="34:37" x14ac:dyDescent="0.35">
      <c r="AH105" s="9"/>
      <c r="AI105" s="9"/>
      <c r="AJ105" s="4"/>
      <c r="AK105" s="4"/>
    </row>
    <row r="106" spans="34:37" x14ac:dyDescent="0.35">
      <c r="AH106" s="9"/>
      <c r="AI106" s="9"/>
      <c r="AJ106" s="4"/>
      <c r="AK106" s="4"/>
    </row>
    <row r="107" spans="34:37" x14ac:dyDescent="0.35">
      <c r="AH107" s="9"/>
      <c r="AI107" s="9"/>
      <c r="AJ107" s="4"/>
      <c r="AK107" s="4"/>
    </row>
    <row r="108" spans="34:37" x14ac:dyDescent="0.35">
      <c r="AH108" s="9"/>
      <c r="AI108" s="9"/>
      <c r="AJ108" s="4"/>
      <c r="AK108" s="4"/>
    </row>
    <row r="109" spans="34:37" x14ac:dyDescent="0.35">
      <c r="AH109" s="9"/>
      <c r="AI109" s="9"/>
      <c r="AJ109" s="4"/>
      <c r="AK109" s="4"/>
    </row>
    <row r="110" spans="34:37" x14ac:dyDescent="0.35">
      <c r="AH110" s="9"/>
      <c r="AI110" s="9"/>
      <c r="AJ110" s="4"/>
      <c r="AK110" s="4"/>
    </row>
    <row r="111" spans="34:37" x14ac:dyDescent="0.35">
      <c r="AH111" s="9"/>
      <c r="AI111" s="9"/>
      <c r="AJ111" s="4"/>
      <c r="AK111" s="4"/>
    </row>
    <row r="112" spans="34:37" x14ac:dyDescent="0.35">
      <c r="AH112" s="9"/>
      <c r="AI112" s="9"/>
      <c r="AJ112" s="4"/>
      <c r="AK112" s="4"/>
    </row>
    <row r="113" spans="34:37" x14ac:dyDescent="0.35">
      <c r="AH113" s="9"/>
      <c r="AI113" s="9"/>
      <c r="AJ113" s="4"/>
      <c r="AK113" s="4"/>
    </row>
    <row r="114" spans="34:37" x14ac:dyDescent="0.35">
      <c r="AH114" s="9"/>
      <c r="AI114" s="9"/>
      <c r="AJ114" s="4"/>
      <c r="AK114" s="4"/>
    </row>
    <row r="115" spans="34:37" x14ac:dyDescent="0.35">
      <c r="AH115" s="9"/>
      <c r="AI115" s="9"/>
      <c r="AJ115" s="4"/>
      <c r="AK115" s="4"/>
    </row>
    <row r="116" spans="34:37" x14ac:dyDescent="0.35">
      <c r="AH116" s="9"/>
      <c r="AI116" s="9"/>
      <c r="AJ116" s="4"/>
      <c r="AK116" s="4"/>
    </row>
    <row r="117" spans="34:37" x14ac:dyDescent="0.35">
      <c r="AH117" s="9"/>
      <c r="AI117" s="9"/>
      <c r="AJ117" s="4"/>
      <c r="AK117" s="4"/>
    </row>
    <row r="118" spans="34:37" x14ac:dyDescent="0.35">
      <c r="AH118" s="9"/>
      <c r="AI118" s="9"/>
      <c r="AJ118" s="4"/>
      <c r="AK118" s="4"/>
    </row>
    <row r="119" spans="34:37" x14ac:dyDescent="0.35">
      <c r="AH119" s="9"/>
      <c r="AI119" s="9"/>
      <c r="AJ119" s="4"/>
      <c r="AK119" s="4"/>
    </row>
    <row r="120" spans="34:37" x14ac:dyDescent="0.35">
      <c r="AH120" s="9"/>
      <c r="AI120" s="9"/>
      <c r="AJ120" s="4"/>
      <c r="AK120" s="4"/>
    </row>
    <row r="121" spans="34:37" x14ac:dyDescent="0.35">
      <c r="AH121" s="9"/>
      <c r="AI121" s="9"/>
      <c r="AJ121" s="4"/>
      <c r="AK121" s="4"/>
    </row>
    <row r="122" spans="34:37" x14ac:dyDescent="0.35">
      <c r="AH122" s="9"/>
      <c r="AI122" s="9"/>
      <c r="AJ122" s="4"/>
      <c r="AK122" s="4"/>
    </row>
    <row r="123" spans="34:37" x14ac:dyDescent="0.35">
      <c r="AH123" s="9"/>
      <c r="AI123" s="9"/>
      <c r="AJ123" s="4"/>
      <c r="AK123" s="4"/>
    </row>
    <row r="124" spans="34:37" x14ac:dyDescent="0.35">
      <c r="AH124" s="9"/>
      <c r="AI124" s="9"/>
      <c r="AJ124" s="4"/>
      <c r="AK124" s="4"/>
    </row>
    <row r="125" spans="34:37" x14ac:dyDescent="0.35">
      <c r="AH125" s="9"/>
      <c r="AI125" s="9"/>
      <c r="AJ125" s="4"/>
      <c r="AK125" s="4"/>
    </row>
    <row r="126" spans="34:37" x14ac:dyDescent="0.35">
      <c r="AH126" s="9"/>
      <c r="AI126" s="9"/>
      <c r="AJ126" s="4"/>
      <c r="AK126" s="4"/>
    </row>
    <row r="127" spans="34:37" x14ac:dyDescent="0.35">
      <c r="AH127" s="9"/>
      <c r="AI127" s="9"/>
      <c r="AJ127" s="4"/>
      <c r="AK127" s="4"/>
    </row>
    <row r="128" spans="34:37" x14ac:dyDescent="0.35">
      <c r="AH128" s="9"/>
      <c r="AI128" s="9"/>
      <c r="AJ128" s="4"/>
      <c r="AK128" s="4"/>
    </row>
    <row r="129" spans="34:37" x14ac:dyDescent="0.35">
      <c r="AH129" s="9"/>
      <c r="AI129" s="9"/>
      <c r="AJ129" s="4"/>
      <c r="AK129" s="4"/>
    </row>
    <row r="130" spans="34:37" x14ac:dyDescent="0.35">
      <c r="AH130" s="9"/>
      <c r="AI130" s="9"/>
      <c r="AJ130" s="4"/>
      <c r="AK130" s="4"/>
    </row>
    <row r="131" spans="34:37" x14ac:dyDescent="0.35">
      <c r="AH131" s="9"/>
      <c r="AI131" s="9"/>
      <c r="AJ131" s="4"/>
      <c r="AK131" s="4"/>
    </row>
    <row r="132" spans="34:37" x14ac:dyDescent="0.35">
      <c r="AH132" s="9"/>
      <c r="AI132" s="9"/>
      <c r="AJ132" s="4"/>
      <c r="AK132" s="4"/>
    </row>
    <row r="133" spans="34:37" x14ac:dyDescent="0.35">
      <c r="AH133" s="9"/>
      <c r="AI133" s="9"/>
      <c r="AJ133" s="4"/>
      <c r="AK133" s="4"/>
    </row>
    <row r="134" spans="34:37" x14ac:dyDescent="0.35">
      <c r="AH134" s="9"/>
      <c r="AI134" s="9"/>
      <c r="AJ134" s="4"/>
      <c r="AK134" s="4"/>
    </row>
    <row r="135" spans="34:37" x14ac:dyDescent="0.35">
      <c r="AH135" s="9"/>
      <c r="AI135" s="9"/>
      <c r="AJ135" s="4"/>
      <c r="AK135" s="4"/>
    </row>
    <row r="136" spans="34:37" x14ac:dyDescent="0.35">
      <c r="AH136" s="9"/>
      <c r="AI136" s="9"/>
      <c r="AJ136" s="4"/>
      <c r="AK136" s="4"/>
    </row>
    <row r="137" spans="34:37" x14ac:dyDescent="0.35">
      <c r="AH137" s="9"/>
      <c r="AI137" s="9"/>
      <c r="AJ137" s="4"/>
      <c r="AK137" s="4"/>
    </row>
    <row r="138" spans="34:37" x14ac:dyDescent="0.35">
      <c r="AH138" s="9"/>
      <c r="AI138" s="9"/>
      <c r="AJ138" s="4"/>
      <c r="AK138" s="4"/>
    </row>
    <row r="139" spans="34:37" x14ac:dyDescent="0.35">
      <c r="AH139" s="9"/>
      <c r="AI139" s="9"/>
      <c r="AJ139" s="4"/>
      <c r="AK139" s="4"/>
    </row>
    <row r="140" spans="34:37" x14ac:dyDescent="0.35">
      <c r="AH140" s="9"/>
      <c r="AI140" s="9"/>
      <c r="AJ140" s="4"/>
      <c r="AK140" s="4"/>
    </row>
    <row r="141" spans="34:37" x14ac:dyDescent="0.35">
      <c r="AH141" s="9"/>
      <c r="AI141" s="9"/>
      <c r="AJ141" s="4"/>
      <c r="AK141" s="4"/>
    </row>
    <row r="142" spans="34:37" x14ac:dyDescent="0.35">
      <c r="AH142" s="9"/>
      <c r="AI142" s="9"/>
      <c r="AJ142" s="4"/>
      <c r="AK142" s="4"/>
    </row>
    <row r="143" spans="34:37" x14ac:dyDescent="0.35">
      <c r="AH143" s="9"/>
      <c r="AI143" s="9"/>
      <c r="AJ143" s="4"/>
      <c r="AK143" s="4"/>
    </row>
    <row r="144" spans="34:37" x14ac:dyDescent="0.35">
      <c r="AH144" s="9"/>
      <c r="AI144" s="9"/>
      <c r="AJ144" s="4"/>
      <c r="AK144" s="4"/>
    </row>
    <row r="145" spans="34:37" x14ac:dyDescent="0.35">
      <c r="AH145" s="9"/>
      <c r="AI145" s="9"/>
      <c r="AJ145" s="4"/>
      <c r="AK145" s="4"/>
    </row>
    <row r="146" spans="34:37" x14ac:dyDescent="0.35">
      <c r="AH146" s="9"/>
      <c r="AI146" s="9"/>
      <c r="AJ146" s="4"/>
      <c r="AK146" s="4"/>
    </row>
    <row r="147" spans="34:37" x14ac:dyDescent="0.35">
      <c r="AH147" s="9"/>
      <c r="AI147" s="9"/>
      <c r="AJ147" s="4"/>
      <c r="AK147" s="4"/>
    </row>
    <row r="148" spans="34:37" x14ac:dyDescent="0.35">
      <c r="AH148" s="9"/>
      <c r="AI148" s="9"/>
      <c r="AJ148" s="4"/>
      <c r="AK148" s="4"/>
    </row>
    <row r="149" spans="34:37" x14ac:dyDescent="0.35">
      <c r="AH149" s="9"/>
      <c r="AI149" s="9"/>
      <c r="AJ149" s="4"/>
      <c r="AK149" s="4"/>
    </row>
    <row r="150" spans="34:37" x14ac:dyDescent="0.35">
      <c r="AH150" s="9"/>
      <c r="AI150" s="9"/>
      <c r="AJ150" s="4"/>
      <c r="AK150" s="4"/>
    </row>
    <row r="151" spans="34:37" x14ac:dyDescent="0.35">
      <c r="AH151" s="9"/>
      <c r="AI151" s="9"/>
      <c r="AJ151" s="4"/>
      <c r="AK151" s="4"/>
    </row>
    <row r="152" spans="34:37" x14ac:dyDescent="0.35">
      <c r="AH152" s="9"/>
      <c r="AI152" s="9"/>
      <c r="AJ152" s="4"/>
      <c r="AK152" s="4"/>
    </row>
    <row r="153" spans="34:37" x14ac:dyDescent="0.35">
      <c r="AH153" s="9"/>
      <c r="AI153" s="9"/>
      <c r="AJ153" s="4"/>
      <c r="AK153" s="4"/>
    </row>
    <row r="154" spans="34:37" x14ac:dyDescent="0.35">
      <c r="AH154" s="9"/>
      <c r="AI154" s="9"/>
      <c r="AJ154" s="4"/>
      <c r="AK154" s="4"/>
    </row>
    <row r="155" spans="34:37" x14ac:dyDescent="0.35">
      <c r="AH155" s="9"/>
      <c r="AI155" s="9"/>
      <c r="AJ155" s="4"/>
      <c r="AK155" s="4"/>
    </row>
    <row r="156" spans="34:37" x14ac:dyDescent="0.35">
      <c r="AH156" s="9"/>
      <c r="AI156" s="9"/>
      <c r="AJ156" s="4"/>
      <c r="AK156" s="4"/>
    </row>
    <row r="157" spans="34:37" x14ac:dyDescent="0.35">
      <c r="AH157" s="9"/>
      <c r="AI157" s="9"/>
      <c r="AJ157" s="4"/>
      <c r="AK157" s="4"/>
    </row>
    <row r="158" spans="34:37" x14ac:dyDescent="0.35">
      <c r="AH158" s="9"/>
      <c r="AI158" s="9"/>
      <c r="AJ158" s="4"/>
      <c r="AK158" s="4"/>
    </row>
    <row r="159" spans="34:37" x14ac:dyDescent="0.35">
      <c r="AH159" s="9"/>
      <c r="AI159" s="9"/>
      <c r="AJ159" s="4"/>
      <c r="AK159" s="4"/>
    </row>
    <row r="160" spans="34:37" x14ac:dyDescent="0.35">
      <c r="AH160" s="9"/>
      <c r="AI160" s="9"/>
      <c r="AJ160" s="4"/>
      <c r="AK160" s="4"/>
    </row>
    <row r="161" spans="34:37" x14ac:dyDescent="0.35">
      <c r="AH161" s="9"/>
      <c r="AI161" s="9"/>
      <c r="AJ161" s="4"/>
      <c r="AK161" s="4"/>
    </row>
    <row r="162" spans="34:37" x14ac:dyDescent="0.35">
      <c r="AH162" s="9"/>
      <c r="AI162" s="9"/>
      <c r="AJ162" s="4"/>
      <c r="AK162" s="4"/>
    </row>
    <row r="163" spans="34:37" x14ac:dyDescent="0.35">
      <c r="AH163" s="9"/>
      <c r="AI163" s="9"/>
      <c r="AJ163" s="4"/>
      <c r="AK163" s="4"/>
    </row>
    <row r="164" spans="34:37" x14ac:dyDescent="0.35">
      <c r="AH164" s="9"/>
      <c r="AI164" s="9"/>
      <c r="AJ164" s="4"/>
      <c r="AK164" s="4"/>
    </row>
    <row r="165" spans="34:37" x14ac:dyDescent="0.35">
      <c r="AH165" s="9"/>
      <c r="AI165" s="9"/>
      <c r="AJ165" s="4"/>
      <c r="AK165" s="4"/>
    </row>
    <row r="166" spans="34:37" x14ac:dyDescent="0.35">
      <c r="AH166" s="9"/>
      <c r="AI166" s="9"/>
      <c r="AJ166" s="4"/>
      <c r="AK166" s="4"/>
    </row>
    <row r="167" spans="34:37" x14ac:dyDescent="0.35">
      <c r="AH167" s="9"/>
      <c r="AI167" s="9"/>
      <c r="AJ167" s="4"/>
      <c r="AK167" s="4"/>
    </row>
    <row r="168" spans="34:37" x14ac:dyDescent="0.35">
      <c r="AH168" s="9"/>
      <c r="AI168" s="9"/>
      <c r="AJ168" s="4"/>
      <c r="AK168" s="4"/>
    </row>
    <row r="169" spans="34:37" x14ac:dyDescent="0.35">
      <c r="AH169" s="9"/>
      <c r="AI169" s="9"/>
      <c r="AJ169" s="4"/>
      <c r="AK169" s="4"/>
    </row>
    <row r="170" spans="34:37" x14ac:dyDescent="0.35">
      <c r="AH170" s="9"/>
      <c r="AI170" s="9"/>
      <c r="AJ170" s="4"/>
      <c r="AK170" s="4"/>
    </row>
    <row r="171" spans="34:37" x14ac:dyDescent="0.35">
      <c r="AH171" s="9"/>
      <c r="AI171" s="9"/>
      <c r="AJ171" s="4"/>
      <c r="AK171" s="4"/>
    </row>
    <row r="172" spans="34:37" x14ac:dyDescent="0.35">
      <c r="AH172" s="9"/>
      <c r="AI172" s="9"/>
      <c r="AJ172" s="4"/>
      <c r="AK172" s="4"/>
    </row>
    <row r="173" spans="34:37" x14ac:dyDescent="0.35">
      <c r="AH173" s="9"/>
      <c r="AI173" s="9"/>
      <c r="AJ173" s="4"/>
      <c r="AK173" s="4"/>
    </row>
    <row r="174" spans="34:37" x14ac:dyDescent="0.35">
      <c r="AH174" s="9"/>
      <c r="AI174" s="9"/>
      <c r="AJ174" s="4"/>
      <c r="AK174" s="4"/>
    </row>
    <row r="175" spans="34:37" x14ac:dyDescent="0.35">
      <c r="AH175" s="9"/>
      <c r="AI175" s="9"/>
      <c r="AJ175" s="4"/>
      <c r="AK175" s="4"/>
    </row>
    <row r="176" spans="34:37" x14ac:dyDescent="0.35">
      <c r="AH176" s="9"/>
      <c r="AI176" s="9"/>
      <c r="AJ176" s="4"/>
      <c r="AK176" s="4"/>
    </row>
    <row r="177" spans="34:37" x14ac:dyDescent="0.35">
      <c r="AH177" s="9"/>
      <c r="AI177" s="9"/>
      <c r="AJ177" s="4"/>
      <c r="AK177" s="4"/>
    </row>
    <row r="178" spans="34:37" x14ac:dyDescent="0.35">
      <c r="AH178" s="9"/>
      <c r="AI178" s="9"/>
      <c r="AJ178" s="4"/>
      <c r="AK178" s="4"/>
    </row>
    <row r="179" spans="34:37" x14ac:dyDescent="0.35">
      <c r="AH179" s="9"/>
      <c r="AI179" s="9"/>
      <c r="AJ179" s="4"/>
      <c r="AK179" s="4"/>
    </row>
    <row r="180" spans="34:37" x14ac:dyDescent="0.35">
      <c r="AH180" s="9"/>
      <c r="AI180" s="9"/>
      <c r="AJ180" s="4"/>
      <c r="AK180" s="4"/>
    </row>
    <row r="181" spans="34:37" x14ac:dyDescent="0.35">
      <c r="AH181" s="9"/>
      <c r="AI181" s="9"/>
      <c r="AJ181" s="4"/>
      <c r="AK181" s="4"/>
    </row>
    <row r="182" spans="34:37" x14ac:dyDescent="0.35">
      <c r="AH182" s="9"/>
      <c r="AI182" s="9"/>
      <c r="AJ182" s="4"/>
      <c r="AK182" s="4"/>
    </row>
    <row r="183" spans="34:37" x14ac:dyDescent="0.35">
      <c r="AH183" s="9"/>
      <c r="AI183" s="9"/>
      <c r="AJ183" s="4"/>
      <c r="AK183" s="4"/>
    </row>
    <row r="184" spans="34:37" x14ac:dyDescent="0.35">
      <c r="AH184" s="9"/>
      <c r="AI184" s="9"/>
      <c r="AJ184" s="4"/>
      <c r="AK184" s="4"/>
    </row>
    <row r="185" spans="34:37" x14ac:dyDescent="0.35">
      <c r="AH185" s="9"/>
      <c r="AI185" s="9"/>
      <c r="AJ185" s="4"/>
      <c r="AK185" s="4"/>
    </row>
    <row r="186" spans="34:37" x14ac:dyDescent="0.35">
      <c r="AH186" s="9"/>
      <c r="AI186" s="9"/>
      <c r="AJ186" s="4"/>
      <c r="AK186" s="4"/>
    </row>
    <row r="187" spans="34:37" x14ac:dyDescent="0.35">
      <c r="AH187" s="9"/>
      <c r="AI187" s="9"/>
      <c r="AJ187" s="4"/>
      <c r="AK187" s="4"/>
    </row>
    <row r="188" spans="34:37" x14ac:dyDescent="0.35">
      <c r="AH188" s="9"/>
      <c r="AI188" s="9"/>
      <c r="AJ188" s="4"/>
      <c r="AK188" s="4"/>
    </row>
    <row r="189" spans="34:37" x14ac:dyDescent="0.35">
      <c r="AH189" s="9"/>
      <c r="AI189" s="9"/>
      <c r="AJ189" s="4"/>
      <c r="AK189" s="4"/>
    </row>
    <row r="190" spans="34:37" x14ac:dyDescent="0.35">
      <c r="AH190" s="9"/>
      <c r="AI190" s="9"/>
      <c r="AJ190" s="4"/>
      <c r="AK190" s="4"/>
    </row>
    <row r="191" spans="34:37" x14ac:dyDescent="0.35">
      <c r="AH191" s="9"/>
      <c r="AI191" s="9"/>
      <c r="AJ191" s="4"/>
      <c r="AK191" s="4"/>
    </row>
    <row r="192" spans="34:37" x14ac:dyDescent="0.35">
      <c r="AH192" s="9"/>
      <c r="AI192" s="9"/>
      <c r="AJ192" s="4"/>
      <c r="AK192" s="4"/>
    </row>
    <row r="193" spans="34:37" x14ac:dyDescent="0.35">
      <c r="AH193" s="9"/>
      <c r="AI193" s="9"/>
      <c r="AJ193" s="4"/>
      <c r="AK193" s="4"/>
    </row>
    <row r="194" spans="34:37" x14ac:dyDescent="0.35">
      <c r="AH194" s="9"/>
      <c r="AI194" s="9"/>
      <c r="AJ194" s="4"/>
      <c r="AK194" s="4"/>
    </row>
    <row r="195" spans="34:37" x14ac:dyDescent="0.35">
      <c r="AH195" s="9"/>
      <c r="AI195" s="9"/>
      <c r="AJ195" s="4"/>
      <c r="AK195" s="4"/>
    </row>
    <row r="196" spans="34:37" x14ac:dyDescent="0.35">
      <c r="AH196" s="9"/>
      <c r="AI196" s="9"/>
      <c r="AJ196" s="4"/>
      <c r="AK196" s="4"/>
    </row>
    <row r="197" spans="34:37" x14ac:dyDescent="0.35">
      <c r="AH197" s="9"/>
      <c r="AI197" s="9"/>
      <c r="AJ197" s="4"/>
      <c r="AK197" s="4"/>
    </row>
    <row r="198" spans="34:37" x14ac:dyDescent="0.35">
      <c r="AH198" s="9"/>
      <c r="AI198" s="9"/>
      <c r="AJ198" s="4"/>
      <c r="AK198" s="4"/>
    </row>
    <row r="199" spans="34:37" x14ac:dyDescent="0.35">
      <c r="AH199" s="9"/>
      <c r="AI199" s="9"/>
      <c r="AJ199" s="4"/>
      <c r="AK199" s="4"/>
    </row>
    <row r="200" spans="34:37" x14ac:dyDescent="0.35">
      <c r="AH200" s="9"/>
      <c r="AI200" s="9"/>
      <c r="AJ200" s="4"/>
      <c r="AK200" s="4"/>
    </row>
    <row r="201" spans="34:37" x14ac:dyDescent="0.35">
      <c r="AH201" s="9"/>
      <c r="AI201" s="9"/>
      <c r="AJ201" s="4"/>
      <c r="AK201" s="4"/>
    </row>
    <row r="202" spans="34:37" x14ac:dyDescent="0.35">
      <c r="AH202" s="9"/>
      <c r="AI202" s="9"/>
      <c r="AJ202" s="4"/>
      <c r="AK202" s="4"/>
    </row>
    <row r="203" spans="34:37" x14ac:dyDescent="0.35">
      <c r="AH203" s="9"/>
      <c r="AI203" s="9"/>
      <c r="AJ203" s="4"/>
      <c r="AK203" s="4"/>
    </row>
    <row r="204" spans="34:37" x14ac:dyDescent="0.35">
      <c r="AH204" s="9"/>
      <c r="AI204" s="9"/>
      <c r="AJ204" s="4"/>
      <c r="AK204" s="4"/>
    </row>
    <row r="205" spans="34:37" x14ac:dyDescent="0.35">
      <c r="AH205" s="9"/>
      <c r="AI205" s="9"/>
      <c r="AJ205" s="4"/>
      <c r="AK205" s="4"/>
    </row>
    <row r="206" spans="34:37" x14ac:dyDescent="0.35">
      <c r="AH206" s="9"/>
      <c r="AI206" s="9"/>
      <c r="AJ206" s="4"/>
      <c r="AK206" s="4"/>
    </row>
    <row r="207" spans="34:37" x14ac:dyDescent="0.35">
      <c r="AH207" s="9"/>
      <c r="AI207" s="9"/>
      <c r="AJ207" s="4"/>
      <c r="AK207" s="4"/>
    </row>
    <row r="208" spans="34:37" x14ac:dyDescent="0.35">
      <c r="AH208" s="9"/>
      <c r="AI208" s="9"/>
      <c r="AJ208" s="4"/>
      <c r="AK208" s="4"/>
    </row>
    <row r="209" spans="34:37" x14ac:dyDescent="0.35">
      <c r="AH209" s="9"/>
      <c r="AI209" s="9"/>
      <c r="AJ209" s="4"/>
      <c r="AK209" s="4"/>
    </row>
    <row r="210" spans="34:37" x14ac:dyDescent="0.35">
      <c r="AH210" s="9"/>
      <c r="AI210" s="9"/>
      <c r="AJ210" s="4"/>
      <c r="AK210" s="4"/>
    </row>
    <row r="211" spans="34:37" x14ac:dyDescent="0.35">
      <c r="AH211" s="9"/>
      <c r="AI211" s="9"/>
      <c r="AJ211" s="4"/>
      <c r="AK211" s="4"/>
    </row>
    <row r="212" spans="34:37" x14ac:dyDescent="0.35">
      <c r="AH212" s="9"/>
      <c r="AI212" s="9"/>
      <c r="AJ212" s="4"/>
      <c r="AK212" s="4"/>
    </row>
    <row r="213" spans="34:37" x14ac:dyDescent="0.35">
      <c r="AH213" s="9"/>
      <c r="AI213" s="9"/>
      <c r="AJ213" s="4"/>
      <c r="AK213" s="4"/>
    </row>
    <row r="214" spans="34:37" x14ac:dyDescent="0.35">
      <c r="AH214" s="9"/>
      <c r="AI214" s="9"/>
      <c r="AJ214" s="4"/>
      <c r="AK214" s="4"/>
    </row>
    <row r="215" spans="34:37" x14ac:dyDescent="0.35">
      <c r="AH215" s="9"/>
      <c r="AI215" s="9"/>
      <c r="AJ215" s="4"/>
      <c r="AK215" s="4"/>
    </row>
    <row r="216" spans="34:37" x14ac:dyDescent="0.35">
      <c r="AH216" s="9"/>
      <c r="AI216" s="9"/>
      <c r="AJ216" s="4"/>
      <c r="AK216" s="4"/>
    </row>
    <row r="217" spans="34:37" x14ac:dyDescent="0.35">
      <c r="AH217" s="9"/>
      <c r="AI217" s="9"/>
      <c r="AJ217" s="4"/>
      <c r="AK217" s="4"/>
    </row>
    <row r="218" spans="34:37" x14ac:dyDescent="0.35">
      <c r="AH218" s="9"/>
      <c r="AI218" s="9"/>
      <c r="AJ218" s="4"/>
      <c r="AK218" s="4"/>
    </row>
    <row r="219" spans="34:37" x14ac:dyDescent="0.35">
      <c r="AH219" s="9"/>
      <c r="AI219" s="9"/>
      <c r="AJ219" s="4"/>
      <c r="AK219" s="4"/>
    </row>
    <row r="220" spans="34:37" x14ac:dyDescent="0.35">
      <c r="AH220" s="9"/>
      <c r="AI220" s="9"/>
      <c r="AJ220" s="4"/>
      <c r="AK220" s="4"/>
    </row>
    <row r="221" spans="34:37" x14ac:dyDescent="0.35">
      <c r="AH221" s="9"/>
      <c r="AI221" s="9"/>
      <c r="AJ221" s="4"/>
      <c r="AK221" s="4"/>
    </row>
    <row r="222" spans="34:37" x14ac:dyDescent="0.35">
      <c r="AH222" s="9"/>
      <c r="AI222" s="9"/>
      <c r="AJ222" s="4"/>
      <c r="AK222" s="4"/>
    </row>
    <row r="223" spans="34:37" x14ac:dyDescent="0.35">
      <c r="AH223" s="9"/>
      <c r="AI223" s="9"/>
      <c r="AJ223" s="4"/>
      <c r="AK223" s="4"/>
    </row>
    <row r="224" spans="34:37" x14ac:dyDescent="0.35">
      <c r="AH224" s="9"/>
      <c r="AI224" s="9"/>
      <c r="AJ224" s="4"/>
      <c r="AK224" s="4"/>
    </row>
    <row r="225" spans="34:37" x14ac:dyDescent="0.35">
      <c r="AH225" s="9"/>
      <c r="AI225" s="9"/>
      <c r="AJ225" s="4"/>
      <c r="AK225" s="4"/>
    </row>
    <row r="226" spans="34:37" x14ac:dyDescent="0.35">
      <c r="AH226" s="9"/>
      <c r="AI226" s="9"/>
      <c r="AJ226" s="4"/>
      <c r="AK226" s="4"/>
    </row>
    <row r="227" spans="34:37" x14ac:dyDescent="0.35">
      <c r="AH227" s="9"/>
      <c r="AI227" s="9"/>
      <c r="AJ227" s="4"/>
      <c r="AK227" s="4"/>
    </row>
    <row r="228" spans="34:37" x14ac:dyDescent="0.35">
      <c r="AH228" s="9"/>
      <c r="AI228" s="9"/>
      <c r="AJ228" s="4"/>
      <c r="AK228" s="4"/>
    </row>
    <row r="229" spans="34:37" x14ac:dyDescent="0.35">
      <c r="AH229" s="9"/>
      <c r="AI229" s="9"/>
      <c r="AJ229" s="4"/>
      <c r="AK229" s="4"/>
    </row>
    <row r="230" spans="34:37" x14ac:dyDescent="0.35">
      <c r="AH230" s="9"/>
      <c r="AI230" s="9"/>
      <c r="AJ230" s="4"/>
      <c r="AK230" s="4"/>
    </row>
    <row r="231" spans="34:37" x14ac:dyDescent="0.35">
      <c r="AH231" s="9"/>
      <c r="AI231" s="9"/>
      <c r="AJ231" s="4"/>
      <c r="AK231" s="4"/>
    </row>
    <row r="232" spans="34:37" x14ac:dyDescent="0.35">
      <c r="AH232" s="9"/>
      <c r="AI232" s="9"/>
      <c r="AJ232" s="4"/>
      <c r="AK232" s="4"/>
    </row>
    <row r="233" spans="34:37" x14ac:dyDescent="0.35">
      <c r="AH233" s="9"/>
      <c r="AI233" s="9"/>
      <c r="AJ233" s="4"/>
      <c r="AK233" s="4"/>
    </row>
    <row r="234" spans="34:37" x14ac:dyDescent="0.35">
      <c r="AH234" s="9"/>
      <c r="AI234" s="9"/>
      <c r="AJ234" s="4"/>
      <c r="AK234" s="4"/>
    </row>
    <row r="235" spans="34:37" x14ac:dyDescent="0.35">
      <c r="AH235" s="9"/>
      <c r="AI235" s="9"/>
      <c r="AJ235" s="4"/>
      <c r="AK235" s="4"/>
    </row>
    <row r="236" spans="34:37" x14ac:dyDescent="0.35">
      <c r="AH236" s="9"/>
      <c r="AI236" s="9"/>
      <c r="AJ236" s="4"/>
      <c r="AK236" s="4"/>
    </row>
    <row r="237" spans="34:37" x14ac:dyDescent="0.35">
      <c r="AH237" s="9"/>
      <c r="AI237" s="9"/>
      <c r="AJ237" s="4"/>
      <c r="AK237" s="4"/>
    </row>
    <row r="238" spans="34:37" x14ac:dyDescent="0.35">
      <c r="AH238" s="9"/>
      <c r="AI238" s="9"/>
      <c r="AJ238" s="4"/>
      <c r="AK238" s="4"/>
    </row>
    <row r="239" spans="34:37" x14ac:dyDescent="0.35">
      <c r="AH239" s="9"/>
      <c r="AI239" s="9"/>
      <c r="AJ239" s="4"/>
      <c r="AK239" s="4"/>
    </row>
    <row r="240" spans="34:37" x14ac:dyDescent="0.35">
      <c r="AH240" s="9"/>
      <c r="AI240" s="9"/>
      <c r="AJ240" s="4"/>
      <c r="AK240" s="4"/>
    </row>
    <row r="241" spans="34:37" x14ac:dyDescent="0.35">
      <c r="AH241" s="9"/>
      <c r="AI241" s="9"/>
      <c r="AJ241" s="4"/>
      <c r="AK241" s="4"/>
    </row>
    <row r="242" spans="34:37" x14ac:dyDescent="0.35">
      <c r="AH242" s="9"/>
      <c r="AI242" s="9"/>
      <c r="AJ242" s="4"/>
      <c r="AK242" s="4"/>
    </row>
    <row r="243" spans="34:37" x14ac:dyDescent="0.35">
      <c r="AH243" s="9"/>
      <c r="AI243" s="9"/>
      <c r="AJ243" s="4"/>
      <c r="AK243" s="4"/>
    </row>
    <row r="244" spans="34:37" x14ac:dyDescent="0.35">
      <c r="AH244" s="9"/>
      <c r="AI244" s="9"/>
      <c r="AJ244" s="4"/>
      <c r="AK244" s="4"/>
    </row>
    <row r="245" spans="34:37" x14ac:dyDescent="0.35">
      <c r="AH245" s="9"/>
      <c r="AI245" s="9"/>
      <c r="AJ245" s="4"/>
      <c r="AK245" s="4"/>
    </row>
    <row r="246" spans="34:37" x14ac:dyDescent="0.35">
      <c r="AH246" s="9"/>
      <c r="AI246" s="9"/>
      <c r="AJ246" s="4"/>
      <c r="AK246" s="4"/>
    </row>
    <row r="247" spans="34:37" x14ac:dyDescent="0.35">
      <c r="AH247" s="9"/>
      <c r="AI247" s="9"/>
      <c r="AJ247" s="4"/>
      <c r="AK247" s="4"/>
    </row>
    <row r="248" spans="34:37" x14ac:dyDescent="0.35">
      <c r="AH248" s="9"/>
      <c r="AI248" s="9"/>
      <c r="AJ248" s="4"/>
      <c r="AK248" s="4"/>
    </row>
    <row r="249" spans="34:37" x14ac:dyDescent="0.35">
      <c r="AH249" s="9"/>
      <c r="AI249" s="9"/>
      <c r="AJ249" s="4"/>
      <c r="AK249" s="4"/>
    </row>
    <row r="250" spans="34:37" x14ac:dyDescent="0.35">
      <c r="AH250" s="9"/>
      <c r="AI250" s="9"/>
      <c r="AJ250" s="4"/>
      <c r="AK250" s="4"/>
    </row>
    <row r="251" spans="34:37" x14ac:dyDescent="0.35">
      <c r="AH251" s="9"/>
      <c r="AI251" s="9"/>
      <c r="AJ251" s="4"/>
      <c r="AK251" s="4"/>
    </row>
    <row r="252" spans="34:37" x14ac:dyDescent="0.35">
      <c r="AH252" s="9"/>
      <c r="AI252" s="9"/>
      <c r="AJ252" s="4"/>
      <c r="AK252" s="4"/>
    </row>
    <row r="253" spans="34:37" x14ac:dyDescent="0.35">
      <c r="AH253" s="9"/>
      <c r="AI253" s="9"/>
      <c r="AJ253" s="4"/>
      <c r="AK253" s="4"/>
    </row>
    <row r="254" spans="34:37" x14ac:dyDescent="0.35">
      <c r="AH254" s="9"/>
      <c r="AI254" s="9"/>
      <c r="AJ254" s="4"/>
      <c r="AK254" s="4"/>
    </row>
    <row r="255" spans="34:37" x14ac:dyDescent="0.35">
      <c r="AH255" s="9"/>
      <c r="AI255" s="9"/>
      <c r="AJ255" s="4"/>
      <c r="AK255" s="4"/>
    </row>
    <row r="256" spans="34:37" x14ac:dyDescent="0.35">
      <c r="AH256" s="9"/>
      <c r="AI256" s="9"/>
      <c r="AJ256" s="4"/>
      <c r="AK256" s="4"/>
    </row>
    <row r="257" spans="34:37" x14ac:dyDescent="0.35">
      <c r="AH257" s="9"/>
      <c r="AI257" s="9"/>
      <c r="AJ257" s="4"/>
      <c r="AK257" s="4"/>
    </row>
    <row r="258" spans="34:37" x14ac:dyDescent="0.35">
      <c r="AH258" s="9"/>
      <c r="AI258" s="9"/>
      <c r="AJ258" s="4"/>
      <c r="AK258" s="4"/>
    </row>
    <row r="259" spans="34:37" x14ac:dyDescent="0.35">
      <c r="AH259" s="9"/>
      <c r="AI259" s="9"/>
      <c r="AJ259" s="4"/>
      <c r="AK259" s="4"/>
    </row>
    <row r="260" spans="34:37" x14ac:dyDescent="0.35">
      <c r="AH260" s="9"/>
      <c r="AI260" s="9"/>
      <c r="AJ260" s="4"/>
      <c r="AK260" s="4"/>
    </row>
    <row r="261" spans="34:37" x14ac:dyDescent="0.35">
      <c r="AH261" s="9"/>
      <c r="AI261" s="9"/>
      <c r="AJ261" s="4"/>
      <c r="AK261" s="4"/>
    </row>
    <row r="262" spans="34:37" x14ac:dyDescent="0.35">
      <c r="AH262" s="9"/>
      <c r="AI262" s="9"/>
      <c r="AJ262" s="4"/>
      <c r="AK262" s="4"/>
    </row>
    <row r="263" spans="34:37" x14ac:dyDescent="0.35">
      <c r="AH263" s="9"/>
      <c r="AI263" s="9"/>
      <c r="AJ263" s="4"/>
      <c r="AK263" s="4"/>
    </row>
    <row r="264" spans="34:37" x14ac:dyDescent="0.35">
      <c r="AH264" s="9"/>
      <c r="AI264" s="9"/>
      <c r="AJ264" s="4"/>
      <c r="AK264" s="4"/>
    </row>
    <row r="265" spans="34:37" x14ac:dyDescent="0.35">
      <c r="AH265" s="9"/>
      <c r="AI265" s="9"/>
      <c r="AJ265" s="4"/>
      <c r="AK265" s="4"/>
    </row>
    <row r="266" spans="34:37" x14ac:dyDescent="0.35">
      <c r="AH266" s="9"/>
      <c r="AI266" s="9"/>
      <c r="AJ266" s="4"/>
      <c r="AK266" s="4"/>
    </row>
    <row r="267" spans="34:37" x14ac:dyDescent="0.35">
      <c r="AH267" s="9"/>
      <c r="AI267" s="9"/>
      <c r="AJ267" s="4"/>
      <c r="AK267" s="4"/>
    </row>
    <row r="268" spans="34:37" x14ac:dyDescent="0.35">
      <c r="AH268" s="9"/>
      <c r="AI268" s="9"/>
      <c r="AJ268" s="4"/>
      <c r="AK268" s="4"/>
    </row>
    <row r="269" spans="34:37" x14ac:dyDescent="0.35">
      <c r="AH269" s="9"/>
      <c r="AI269" s="9"/>
      <c r="AJ269" s="4"/>
      <c r="AK269" s="4"/>
    </row>
    <row r="270" spans="34:37" x14ac:dyDescent="0.35">
      <c r="AH270" s="9"/>
      <c r="AI270" s="9"/>
      <c r="AJ270" s="4"/>
      <c r="AK270" s="4"/>
    </row>
    <row r="271" spans="34:37" x14ac:dyDescent="0.35">
      <c r="AH271" s="9"/>
      <c r="AI271" s="9"/>
      <c r="AJ271" s="4"/>
      <c r="AK271" s="4"/>
    </row>
    <row r="272" spans="34:37" x14ac:dyDescent="0.35">
      <c r="AH272" s="9"/>
      <c r="AI272" s="9"/>
      <c r="AJ272" s="4"/>
      <c r="AK272" s="4"/>
    </row>
    <row r="273" spans="34:37" x14ac:dyDescent="0.35">
      <c r="AH273" s="9"/>
      <c r="AI273" s="9"/>
      <c r="AJ273" s="4"/>
      <c r="AK273" s="4"/>
    </row>
    <row r="274" spans="34:37" x14ac:dyDescent="0.35">
      <c r="AH274" s="9"/>
      <c r="AI274" s="9"/>
      <c r="AJ274" s="4"/>
      <c r="AK274" s="4"/>
    </row>
    <row r="275" spans="34:37" x14ac:dyDescent="0.35">
      <c r="AH275" s="9"/>
      <c r="AI275" s="9"/>
      <c r="AJ275" s="4"/>
      <c r="AK275" s="4"/>
    </row>
    <row r="276" spans="34:37" x14ac:dyDescent="0.35">
      <c r="AH276" s="9"/>
      <c r="AI276" s="9"/>
      <c r="AJ276" s="4"/>
      <c r="AK276" s="4"/>
    </row>
    <row r="277" spans="34:37" x14ac:dyDescent="0.35">
      <c r="AH277" s="9"/>
      <c r="AI277" s="9"/>
      <c r="AJ277" s="4"/>
      <c r="AK277" s="4"/>
    </row>
    <row r="278" spans="34:37" x14ac:dyDescent="0.35">
      <c r="AH278" s="9"/>
      <c r="AI278" s="9"/>
      <c r="AJ278" s="4"/>
      <c r="AK278" s="4"/>
    </row>
    <row r="279" spans="34:37" x14ac:dyDescent="0.35">
      <c r="AH279" s="9"/>
      <c r="AI279" s="9"/>
      <c r="AJ279" s="4"/>
      <c r="AK279" s="4"/>
    </row>
    <row r="280" spans="34:37" x14ac:dyDescent="0.35">
      <c r="AH280" s="9"/>
      <c r="AI280" s="9"/>
      <c r="AJ280" s="4"/>
      <c r="AK280" s="4"/>
    </row>
    <row r="281" spans="34:37" x14ac:dyDescent="0.35">
      <c r="AH281" s="9"/>
      <c r="AI281" s="9"/>
      <c r="AJ281" s="4"/>
      <c r="AK281" s="4"/>
    </row>
    <row r="282" spans="34:37" x14ac:dyDescent="0.35">
      <c r="AH282" s="9"/>
      <c r="AI282" s="9"/>
      <c r="AJ282" s="4"/>
      <c r="AK282" s="4"/>
    </row>
    <row r="283" spans="34:37" x14ac:dyDescent="0.35">
      <c r="AH283" s="9"/>
      <c r="AI283" s="9"/>
      <c r="AJ283" s="4"/>
      <c r="AK283" s="4"/>
    </row>
    <row r="284" spans="34:37" x14ac:dyDescent="0.35">
      <c r="AH284" s="9"/>
      <c r="AI284" s="9"/>
      <c r="AJ284" s="4"/>
      <c r="AK284" s="4"/>
    </row>
    <row r="285" spans="34:37" x14ac:dyDescent="0.35">
      <c r="AH285" s="9"/>
      <c r="AI285" s="9"/>
      <c r="AJ285" s="4"/>
      <c r="AK285" s="4"/>
    </row>
    <row r="286" spans="34:37" x14ac:dyDescent="0.35">
      <c r="AH286" s="9"/>
      <c r="AI286" s="9"/>
      <c r="AJ286" s="4"/>
      <c r="AK286" s="4"/>
    </row>
    <row r="287" spans="34:37" x14ac:dyDescent="0.35">
      <c r="AH287" s="9"/>
      <c r="AI287" s="9"/>
      <c r="AJ287" s="4"/>
      <c r="AK287" s="4"/>
    </row>
    <row r="288" spans="34:37" x14ac:dyDescent="0.35">
      <c r="AH288" s="9"/>
      <c r="AI288" s="9"/>
      <c r="AJ288" s="4"/>
      <c r="AK288" s="4"/>
    </row>
    <row r="289" spans="34:37" x14ac:dyDescent="0.35">
      <c r="AH289" s="9"/>
      <c r="AI289" s="9"/>
      <c r="AJ289" s="4"/>
      <c r="AK289" s="4"/>
    </row>
    <row r="290" spans="34:37" x14ac:dyDescent="0.35">
      <c r="AH290" s="9"/>
      <c r="AI290" s="9"/>
      <c r="AJ290" s="4"/>
      <c r="AK290" s="4"/>
    </row>
    <row r="291" spans="34:37" x14ac:dyDescent="0.35">
      <c r="AH291" s="9"/>
      <c r="AI291" s="9"/>
      <c r="AJ291" s="4"/>
      <c r="AK291" s="4"/>
    </row>
    <row r="292" spans="34:37" x14ac:dyDescent="0.35">
      <c r="AH292" s="9"/>
      <c r="AI292" s="9"/>
      <c r="AJ292" s="4"/>
      <c r="AK292" s="4"/>
    </row>
    <row r="293" spans="34:37" x14ac:dyDescent="0.35">
      <c r="AH293" s="9"/>
      <c r="AI293" s="9"/>
      <c r="AJ293" s="4"/>
      <c r="AK293" s="4"/>
    </row>
    <row r="294" spans="34:37" x14ac:dyDescent="0.35">
      <c r="AH294" s="9"/>
      <c r="AI294" s="9"/>
      <c r="AJ294" s="4"/>
      <c r="AK294" s="4"/>
    </row>
    <row r="295" spans="34:37" x14ac:dyDescent="0.35">
      <c r="AH295" s="9"/>
      <c r="AI295" s="9"/>
      <c r="AJ295" s="4"/>
      <c r="AK295" s="4"/>
    </row>
    <row r="296" spans="34:37" x14ac:dyDescent="0.35">
      <c r="AH296" s="9"/>
      <c r="AI296" s="9"/>
      <c r="AJ296" s="4"/>
      <c r="AK296" s="4"/>
    </row>
    <row r="297" spans="34:37" x14ac:dyDescent="0.35">
      <c r="AH297" s="9"/>
      <c r="AI297" s="9"/>
      <c r="AJ297" s="4"/>
      <c r="AK297" s="4"/>
    </row>
    <row r="298" spans="34:37" x14ac:dyDescent="0.35">
      <c r="AH298" s="9"/>
      <c r="AI298" s="9"/>
      <c r="AJ298" s="4"/>
      <c r="AK298" s="4"/>
    </row>
    <row r="299" spans="34:37" x14ac:dyDescent="0.35">
      <c r="AH299" s="9"/>
      <c r="AI299" s="9"/>
      <c r="AJ299" s="4"/>
      <c r="AK299" s="4"/>
    </row>
    <row r="300" spans="34:37" x14ac:dyDescent="0.35">
      <c r="AH300" s="9"/>
      <c r="AI300" s="9"/>
      <c r="AJ300" s="4"/>
      <c r="AK300" s="4"/>
    </row>
    <row r="301" spans="34:37" x14ac:dyDescent="0.35">
      <c r="AH301" s="9"/>
      <c r="AI301" s="9"/>
      <c r="AJ301" s="4"/>
      <c r="AK301" s="4"/>
    </row>
    <row r="302" spans="34:37" x14ac:dyDescent="0.35">
      <c r="AH302" s="9"/>
      <c r="AI302" s="9"/>
      <c r="AJ302" s="4"/>
      <c r="AK302" s="4"/>
    </row>
    <row r="303" spans="34:37" x14ac:dyDescent="0.35">
      <c r="AH303" s="9"/>
      <c r="AI303" s="9"/>
      <c r="AJ303" s="4"/>
      <c r="AK303" s="4"/>
    </row>
    <row r="304" spans="34:37" x14ac:dyDescent="0.35">
      <c r="AH304" s="9"/>
      <c r="AI304" s="9"/>
      <c r="AJ304" s="4"/>
      <c r="AK304" s="4"/>
    </row>
    <row r="305" spans="34:37" x14ac:dyDescent="0.35">
      <c r="AH305" s="9"/>
      <c r="AI305" s="9"/>
      <c r="AJ305" s="4"/>
      <c r="AK305" s="4"/>
    </row>
    <row r="306" spans="34:37" x14ac:dyDescent="0.35">
      <c r="AH306" s="9"/>
      <c r="AI306" s="9"/>
      <c r="AJ306" s="4"/>
      <c r="AK306" s="4"/>
    </row>
    <row r="307" spans="34:37" x14ac:dyDescent="0.35">
      <c r="AH307" s="9"/>
      <c r="AI307" s="9"/>
      <c r="AJ307" s="4"/>
      <c r="AK307" s="4"/>
    </row>
    <row r="308" spans="34:37" x14ac:dyDescent="0.35">
      <c r="AH308" s="9"/>
      <c r="AI308" s="9"/>
      <c r="AJ308" s="4"/>
      <c r="AK308" s="4"/>
    </row>
    <row r="309" spans="34:37" x14ac:dyDescent="0.35">
      <c r="AH309" s="9"/>
      <c r="AI309" s="9"/>
      <c r="AJ309" s="4"/>
      <c r="AK309" s="4"/>
    </row>
    <row r="310" spans="34:37" x14ac:dyDescent="0.35">
      <c r="AH310" s="9"/>
      <c r="AI310" s="9"/>
      <c r="AJ310" s="4"/>
      <c r="AK310" s="4"/>
    </row>
    <row r="311" spans="34:37" x14ac:dyDescent="0.35">
      <c r="AH311" s="9"/>
      <c r="AI311" s="9"/>
      <c r="AJ311" s="4"/>
      <c r="AK311" s="4"/>
    </row>
    <row r="312" spans="34:37" x14ac:dyDescent="0.35">
      <c r="AH312" s="9"/>
      <c r="AI312" s="9"/>
      <c r="AJ312" s="4"/>
      <c r="AK312" s="4"/>
    </row>
    <row r="313" spans="34:37" x14ac:dyDescent="0.35">
      <c r="AH313" s="9"/>
      <c r="AI313" s="9"/>
      <c r="AJ313" s="4"/>
      <c r="AK313" s="4"/>
    </row>
    <row r="314" spans="34:37" x14ac:dyDescent="0.35">
      <c r="AH314" s="9"/>
      <c r="AI314" s="9"/>
      <c r="AJ314" s="4"/>
      <c r="AK314" s="4"/>
    </row>
    <row r="315" spans="34:37" x14ac:dyDescent="0.35">
      <c r="AH315" s="9"/>
      <c r="AI315" s="9"/>
      <c r="AJ315" s="4"/>
      <c r="AK315" s="4"/>
    </row>
    <row r="316" spans="34:37" x14ac:dyDescent="0.35">
      <c r="AH316" s="9"/>
      <c r="AI316" s="9"/>
      <c r="AJ316" s="4"/>
      <c r="AK316" s="4"/>
    </row>
    <row r="317" spans="34:37" x14ac:dyDescent="0.35">
      <c r="AH317" s="9"/>
      <c r="AI317" s="9"/>
      <c r="AJ317" s="4"/>
      <c r="AK317" s="4"/>
    </row>
    <row r="318" spans="34:37" x14ac:dyDescent="0.35">
      <c r="AH318" s="9"/>
      <c r="AI318" s="9"/>
      <c r="AJ318" s="4"/>
      <c r="AK318" s="4"/>
    </row>
    <row r="319" spans="34:37" x14ac:dyDescent="0.35">
      <c r="AH319" s="9"/>
      <c r="AI319" s="9"/>
      <c r="AJ319" s="4"/>
      <c r="AK319" s="4"/>
    </row>
    <row r="320" spans="34:37" x14ac:dyDescent="0.35">
      <c r="AH320" s="9"/>
      <c r="AI320" s="9"/>
      <c r="AJ320" s="4"/>
      <c r="AK320" s="4"/>
    </row>
    <row r="321" spans="34:37" x14ac:dyDescent="0.35">
      <c r="AH321" s="9"/>
      <c r="AI321" s="9"/>
      <c r="AJ321" s="4"/>
      <c r="AK321" s="4"/>
    </row>
    <row r="322" spans="34:37" x14ac:dyDescent="0.35">
      <c r="AH322" s="9"/>
      <c r="AI322" s="9"/>
      <c r="AJ322" s="4"/>
      <c r="AK322" s="4"/>
    </row>
    <row r="323" spans="34:37" x14ac:dyDescent="0.35">
      <c r="AH323" s="9"/>
      <c r="AI323" s="9"/>
      <c r="AJ323" s="4"/>
      <c r="AK323" s="4"/>
    </row>
    <row r="324" spans="34:37" x14ac:dyDescent="0.35">
      <c r="AH324" s="9"/>
      <c r="AI324" s="9"/>
      <c r="AJ324" s="4"/>
      <c r="AK324" s="4"/>
    </row>
    <row r="325" spans="34:37" x14ac:dyDescent="0.35">
      <c r="AH325" s="9"/>
      <c r="AI325" s="9"/>
      <c r="AJ325" s="4"/>
      <c r="AK325" s="4"/>
    </row>
    <row r="326" spans="34:37" x14ac:dyDescent="0.35">
      <c r="AH326" s="9"/>
      <c r="AI326" s="9"/>
      <c r="AJ326" s="4"/>
      <c r="AK326" s="4"/>
    </row>
    <row r="327" spans="34:37" x14ac:dyDescent="0.35">
      <c r="AH327" s="9"/>
      <c r="AI327" s="9"/>
      <c r="AJ327" s="4"/>
      <c r="AK327" s="4"/>
    </row>
    <row r="328" spans="34:37" x14ac:dyDescent="0.35">
      <c r="AH328" s="9"/>
      <c r="AI328" s="9"/>
      <c r="AJ328" s="4"/>
      <c r="AK328" s="4"/>
    </row>
    <row r="329" spans="34:37" x14ac:dyDescent="0.35">
      <c r="AH329" s="9"/>
      <c r="AI329" s="9"/>
      <c r="AJ329" s="4"/>
      <c r="AK329" s="4"/>
    </row>
    <row r="330" spans="34:37" x14ac:dyDescent="0.35">
      <c r="AH330" s="9"/>
      <c r="AI330" s="9"/>
      <c r="AJ330" s="4"/>
      <c r="AK330" s="4"/>
    </row>
    <row r="331" spans="34:37" x14ac:dyDescent="0.35">
      <c r="AH331" s="9"/>
      <c r="AI331" s="9"/>
      <c r="AJ331" s="4"/>
      <c r="AK331" s="4"/>
    </row>
    <row r="332" spans="34:37" x14ac:dyDescent="0.35">
      <c r="AH332" s="9"/>
      <c r="AI332" s="9"/>
      <c r="AJ332" s="4"/>
      <c r="AK332" s="4"/>
    </row>
    <row r="333" spans="34:37" x14ac:dyDescent="0.35">
      <c r="AH333" s="9"/>
      <c r="AI333" s="9"/>
      <c r="AJ333" s="4"/>
      <c r="AK333" s="4"/>
    </row>
    <row r="334" spans="34:37" x14ac:dyDescent="0.35">
      <c r="AH334" s="9"/>
      <c r="AI334" s="9"/>
      <c r="AJ334" s="4"/>
      <c r="AK334" s="4"/>
    </row>
    <row r="335" spans="34:37" x14ac:dyDescent="0.35">
      <c r="AH335" s="9"/>
      <c r="AI335" s="9"/>
      <c r="AJ335" s="4"/>
      <c r="AK335" s="4"/>
    </row>
    <row r="336" spans="34:37" x14ac:dyDescent="0.35">
      <c r="AH336" s="9"/>
      <c r="AI336" s="9"/>
      <c r="AJ336" s="4"/>
      <c r="AK336" s="4"/>
    </row>
    <row r="337" spans="34:37" x14ac:dyDescent="0.35">
      <c r="AH337" s="9"/>
      <c r="AI337" s="9"/>
      <c r="AJ337" s="4"/>
      <c r="AK337" s="4"/>
    </row>
    <row r="338" spans="34:37" x14ac:dyDescent="0.35">
      <c r="AH338" s="9"/>
      <c r="AI338" s="9"/>
      <c r="AJ338" s="4"/>
      <c r="AK338" s="4"/>
    </row>
    <row r="339" spans="34:37" x14ac:dyDescent="0.35">
      <c r="AH339" s="9"/>
      <c r="AI339" s="9"/>
      <c r="AJ339" s="4"/>
      <c r="AK339" s="4"/>
    </row>
    <row r="340" spans="34:37" x14ac:dyDescent="0.35">
      <c r="AH340" s="9"/>
      <c r="AI340" s="9"/>
      <c r="AJ340" s="4"/>
      <c r="AK340" s="4"/>
    </row>
    <row r="341" spans="34:37" x14ac:dyDescent="0.35">
      <c r="AH341" s="9"/>
      <c r="AI341" s="9"/>
      <c r="AJ341" s="4"/>
      <c r="AK341" s="4"/>
    </row>
    <row r="342" spans="34:37" x14ac:dyDescent="0.35">
      <c r="AH342" s="9"/>
      <c r="AI342" s="9"/>
      <c r="AJ342" s="4"/>
      <c r="AK342" s="4"/>
    </row>
    <row r="343" spans="34:37" x14ac:dyDescent="0.35">
      <c r="AH343" s="9"/>
      <c r="AI343" s="9"/>
      <c r="AJ343" s="4"/>
      <c r="AK343" s="4"/>
    </row>
    <row r="344" spans="34:37" x14ac:dyDescent="0.35">
      <c r="AH344" s="9"/>
      <c r="AI344" s="9"/>
      <c r="AJ344" s="4"/>
      <c r="AK344" s="4"/>
    </row>
    <row r="345" spans="34:37" x14ac:dyDescent="0.35">
      <c r="AH345" s="9"/>
      <c r="AI345" s="9"/>
      <c r="AJ345" s="4"/>
      <c r="AK345" s="4"/>
    </row>
    <row r="346" spans="34:37" x14ac:dyDescent="0.35">
      <c r="AH346" s="9"/>
      <c r="AI346" s="9"/>
      <c r="AJ346" s="4"/>
      <c r="AK346" s="4"/>
    </row>
    <row r="347" spans="34:37" x14ac:dyDescent="0.35">
      <c r="AH347" s="9"/>
      <c r="AI347" s="9"/>
      <c r="AJ347" s="4"/>
      <c r="AK347" s="4"/>
    </row>
    <row r="348" spans="34:37" x14ac:dyDescent="0.35">
      <c r="AH348" s="9"/>
      <c r="AI348" s="9"/>
      <c r="AJ348" s="4"/>
      <c r="AK348" s="4"/>
    </row>
    <row r="349" spans="34:37" x14ac:dyDescent="0.35">
      <c r="AH349" s="9"/>
      <c r="AI349" s="9"/>
      <c r="AJ349" s="4"/>
      <c r="AK349" s="4"/>
    </row>
    <row r="350" spans="34:37" x14ac:dyDescent="0.35">
      <c r="AH350" s="9"/>
      <c r="AI350" s="9"/>
      <c r="AJ350" s="4"/>
      <c r="AK350" s="4"/>
    </row>
    <row r="351" spans="34:37" x14ac:dyDescent="0.35">
      <c r="AH351" s="9"/>
      <c r="AI351" s="9"/>
      <c r="AJ351" s="4"/>
      <c r="AK351" s="4"/>
    </row>
    <row r="352" spans="34:37" x14ac:dyDescent="0.35">
      <c r="AH352" s="9"/>
      <c r="AI352" s="9"/>
      <c r="AJ352" s="4"/>
      <c r="AK352" s="4"/>
    </row>
    <row r="353" spans="34:37" x14ac:dyDescent="0.35">
      <c r="AH353" s="9"/>
      <c r="AI353" s="9"/>
      <c r="AJ353" s="4"/>
      <c r="AK353" s="4"/>
    </row>
    <row r="354" spans="34:37" x14ac:dyDescent="0.35">
      <c r="AH354" s="9"/>
      <c r="AI354" s="9"/>
      <c r="AJ354" s="4"/>
      <c r="AK354" s="4"/>
    </row>
    <row r="355" spans="34:37" x14ac:dyDescent="0.35">
      <c r="AH355" s="9"/>
      <c r="AI355" s="9"/>
      <c r="AJ355" s="4"/>
      <c r="AK355" s="4"/>
    </row>
    <row r="356" spans="34:37" x14ac:dyDescent="0.35">
      <c r="AH356" s="9"/>
      <c r="AI356" s="9"/>
      <c r="AJ356" s="4"/>
      <c r="AK356" s="4"/>
    </row>
    <row r="357" spans="34:37" x14ac:dyDescent="0.35">
      <c r="AH357" s="9"/>
      <c r="AI357" s="9"/>
      <c r="AJ357" s="4"/>
      <c r="AK357" s="4"/>
    </row>
    <row r="358" spans="34:37" x14ac:dyDescent="0.35">
      <c r="AH358" s="9"/>
      <c r="AI358" s="9"/>
      <c r="AJ358" s="4"/>
      <c r="AK358" s="4"/>
    </row>
    <row r="359" spans="34:37" x14ac:dyDescent="0.35">
      <c r="AH359" s="9"/>
      <c r="AI359" s="9"/>
      <c r="AJ359" s="4"/>
      <c r="AK359" s="4"/>
    </row>
    <row r="360" spans="34:37" x14ac:dyDescent="0.35">
      <c r="AH360" s="9"/>
      <c r="AI360" s="9"/>
      <c r="AJ360" s="4"/>
      <c r="AK360" s="4"/>
    </row>
    <row r="361" spans="34:37" x14ac:dyDescent="0.35">
      <c r="AH361" s="9"/>
      <c r="AI361" s="9"/>
      <c r="AJ361" s="4"/>
      <c r="AK361" s="4"/>
    </row>
    <row r="362" spans="34:37" x14ac:dyDescent="0.35">
      <c r="AH362" s="9"/>
      <c r="AI362" s="9"/>
      <c r="AJ362" s="4"/>
      <c r="AK362" s="4"/>
    </row>
    <row r="363" spans="34:37" x14ac:dyDescent="0.35">
      <c r="AH363" s="9"/>
      <c r="AI363" s="9"/>
      <c r="AJ363" s="4"/>
      <c r="AK363" s="4"/>
    </row>
    <row r="364" spans="34:37" x14ac:dyDescent="0.35">
      <c r="AH364" s="9"/>
      <c r="AI364" s="9"/>
      <c r="AJ364" s="4"/>
      <c r="AK364" s="4"/>
    </row>
    <row r="365" spans="34:37" x14ac:dyDescent="0.35">
      <c r="AH365" s="9"/>
      <c r="AI365" s="9"/>
      <c r="AJ365" s="4"/>
      <c r="AK365" s="4"/>
    </row>
    <row r="366" spans="34:37" x14ac:dyDescent="0.35">
      <c r="AH366" s="9"/>
      <c r="AI366" s="9"/>
      <c r="AJ366" s="4"/>
      <c r="AK366" s="4"/>
    </row>
    <row r="367" spans="34:37" x14ac:dyDescent="0.35">
      <c r="AH367" s="9"/>
      <c r="AI367" s="9"/>
      <c r="AJ367" s="4"/>
      <c r="AK367" s="4"/>
    </row>
    <row r="368" spans="34:37" x14ac:dyDescent="0.35">
      <c r="AH368" s="9"/>
      <c r="AI368" s="9"/>
      <c r="AJ368" s="4"/>
      <c r="AK368" s="4"/>
    </row>
    <row r="369" spans="34:37" x14ac:dyDescent="0.35">
      <c r="AH369" s="9"/>
      <c r="AI369" s="9"/>
      <c r="AJ369" s="4"/>
      <c r="AK369" s="4"/>
    </row>
    <row r="370" spans="34:37" x14ac:dyDescent="0.35">
      <c r="AH370" s="9"/>
      <c r="AI370" s="9"/>
      <c r="AJ370" s="4"/>
      <c r="AK370" s="4"/>
    </row>
    <row r="371" spans="34:37" x14ac:dyDescent="0.35">
      <c r="AH371" s="9"/>
      <c r="AI371" s="9"/>
      <c r="AJ371" s="4"/>
      <c r="AK371" s="4"/>
    </row>
    <row r="372" spans="34:37" x14ac:dyDescent="0.35">
      <c r="AH372" s="9"/>
      <c r="AI372" s="9"/>
      <c r="AJ372" s="4"/>
      <c r="AK372" s="4"/>
    </row>
    <row r="373" spans="34:37" x14ac:dyDescent="0.35">
      <c r="AH373" s="9"/>
      <c r="AI373" s="9"/>
      <c r="AJ373" s="4"/>
      <c r="AK373" s="4"/>
    </row>
    <row r="374" spans="34:37" x14ac:dyDescent="0.35">
      <c r="AH374" s="9"/>
      <c r="AI374" s="9"/>
      <c r="AJ374" s="4"/>
      <c r="AK374" s="4"/>
    </row>
    <row r="375" spans="34:37" x14ac:dyDescent="0.35">
      <c r="AH375" s="9"/>
      <c r="AI375" s="9"/>
      <c r="AJ375" s="4"/>
      <c r="AK375" s="4"/>
    </row>
    <row r="376" spans="34:37" x14ac:dyDescent="0.35">
      <c r="AH376" s="9"/>
      <c r="AI376" s="9"/>
      <c r="AJ376" s="4"/>
      <c r="AK376" s="4"/>
    </row>
    <row r="377" spans="34:37" x14ac:dyDescent="0.35">
      <c r="AH377" s="9"/>
      <c r="AI377" s="9"/>
      <c r="AJ377" s="4"/>
      <c r="AK377" s="4"/>
    </row>
    <row r="378" spans="34:37" x14ac:dyDescent="0.35">
      <c r="AH378" s="9"/>
      <c r="AI378" s="9"/>
      <c r="AJ378" s="4"/>
      <c r="AK378" s="4"/>
    </row>
    <row r="379" spans="34:37" x14ac:dyDescent="0.35">
      <c r="AH379" s="9"/>
      <c r="AI379" s="9"/>
      <c r="AJ379" s="4"/>
      <c r="AK379" s="4"/>
    </row>
    <row r="380" spans="34:37" x14ac:dyDescent="0.35">
      <c r="AH380" s="9"/>
      <c r="AI380" s="9"/>
      <c r="AJ380" s="4"/>
      <c r="AK380" s="4"/>
    </row>
    <row r="381" spans="34:37" x14ac:dyDescent="0.35">
      <c r="AH381" s="9"/>
      <c r="AI381" s="9"/>
      <c r="AJ381" s="4"/>
      <c r="AK381" s="4"/>
    </row>
    <row r="382" spans="34:37" x14ac:dyDescent="0.35">
      <c r="AH382" s="9"/>
      <c r="AI382" s="9"/>
      <c r="AJ382" s="4"/>
      <c r="AK382" s="4"/>
    </row>
    <row r="383" spans="34:37" x14ac:dyDescent="0.35">
      <c r="AH383" s="9"/>
      <c r="AI383" s="9"/>
      <c r="AJ383" s="4"/>
      <c r="AK383" s="4"/>
    </row>
    <row r="384" spans="34:37" x14ac:dyDescent="0.35">
      <c r="AH384" s="9"/>
      <c r="AI384" s="9"/>
      <c r="AJ384" s="4"/>
      <c r="AK384" s="4"/>
    </row>
    <row r="385" spans="34:37" x14ac:dyDescent="0.35">
      <c r="AH385" s="9"/>
      <c r="AI385" s="9"/>
      <c r="AJ385" s="4"/>
      <c r="AK385" s="4"/>
    </row>
    <row r="386" spans="34:37" x14ac:dyDescent="0.35">
      <c r="AH386" s="9"/>
      <c r="AI386" s="9"/>
      <c r="AJ386" s="4"/>
      <c r="AK386" s="4"/>
    </row>
    <row r="387" spans="34:37" x14ac:dyDescent="0.35">
      <c r="AH387" s="9"/>
      <c r="AI387" s="9"/>
      <c r="AJ387" s="4"/>
      <c r="AK387" s="4"/>
    </row>
    <row r="388" spans="34:37" x14ac:dyDescent="0.35">
      <c r="AH388" s="9"/>
      <c r="AI388" s="9"/>
      <c r="AJ388" s="4"/>
      <c r="AK388" s="4"/>
    </row>
    <row r="389" spans="34:37" x14ac:dyDescent="0.35">
      <c r="AH389" s="9"/>
      <c r="AI389" s="9"/>
      <c r="AJ389" s="4"/>
      <c r="AK389" s="4"/>
    </row>
    <row r="390" spans="34:37" x14ac:dyDescent="0.35">
      <c r="AH390" s="9"/>
      <c r="AI390" s="9"/>
      <c r="AJ390" s="4"/>
      <c r="AK390" s="4"/>
    </row>
    <row r="391" spans="34:37" x14ac:dyDescent="0.35">
      <c r="AH391" s="9"/>
      <c r="AI391" s="9"/>
      <c r="AJ391" s="4"/>
      <c r="AK391" s="4"/>
    </row>
    <row r="392" spans="34:37" x14ac:dyDescent="0.35">
      <c r="AH392" s="9"/>
      <c r="AI392" s="9"/>
      <c r="AJ392" s="4"/>
      <c r="AK392" s="4"/>
    </row>
    <row r="393" spans="34:37" x14ac:dyDescent="0.35">
      <c r="AH393" s="9"/>
      <c r="AI393" s="9"/>
      <c r="AJ393" s="4"/>
      <c r="AK393" s="4"/>
    </row>
    <row r="394" spans="34:37" x14ac:dyDescent="0.35">
      <c r="AH394" s="9"/>
      <c r="AI394" s="9"/>
      <c r="AJ394" s="4"/>
      <c r="AK394" s="4"/>
    </row>
    <row r="395" spans="34:37" x14ac:dyDescent="0.35">
      <c r="AH395" s="9"/>
      <c r="AI395" s="9"/>
      <c r="AJ395" s="4"/>
      <c r="AK395" s="4"/>
    </row>
    <row r="396" spans="34:37" x14ac:dyDescent="0.35">
      <c r="AH396" s="9"/>
      <c r="AI396" s="9"/>
      <c r="AJ396" s="4"/>
      <c r="AK396" s="4"/>
    </row>
    <row r="397" spans="34:37" x14ac:dyDescent="0.35">
      <c r="AH397" s="9"/>
      <c r="AI397" s="9"/>
      <c r="AJ397" s="4"/>
      <c r="AK397" s="4"/>
    </row>
    <row r="398" spans="34:37" x14ac:dyDescent="0.35">
      <c r="AH398" s="9"/>
      <c r="AI398" s="9"/>
      <c r="AJ398" s="4"/>
      <c r="AK398" s="4"/>
    </row>
    <row r="399" spans="34:37" x14ac:dyDescent="0.35">
      <c r="AH399" s="9"/>
      <c r="AI399" s="9"/>
      <c r="AJ399" s="4"/>
      <c r="AK399" s="4"/>
    </row>
    <row r="400" spans="34:37" x14ac:dyDescent="0.35">
      <c r="AH400" s="9"/>
      <c r="AI400" s="9"/>
      <c r="AJ400" s="4"/>
      <c r="AK400" s="4"/>
    </row>
    <row r="401" spans="34:37" x14ac:dyDescent="0.35">
      <c r="AH401" s="9"/>
      <c r="AI401" s="9"/>
      <c r="AJ401" s="4"/>
      <c r="AK401" s="4"/>
    </row>
    <row r="402" spans="34:37" x14ac:dyDescent="0.35">
      <c r="AH402" s="9"/>
      <c r="AI402" s="9"/>
      <c r="AJ402" s="4"/>
      <c r="AK402" s="4"/>
    </row>
    <row r="403" spans="34:37" x14ac:dyDescent="0.35">
      <c r="AH403" s="9"/>
      <c r="AI403" s="9"/>
      <c r="AJ403" s="4"/>
      <c r="AK403" s="4"/>
    </row>
    <row r="404" spans="34:37" x14ac:dyDescent="0.35">
      <c r="AH404" s="9"/>
      <c r="AI404" s="9"/>
      <c r="AJ404" s="4"/>
      <c r="AK404" s="4"/>
    </row>
    <row r="405" spans="34:37" x14ac:dyDescent="0.35">
      <c r="AH405" s="9"/>
      <c r="AI405" s="9"/>
      <c r="AJ405" s="4"/>
      <c r="AK405" s="4"/>
    </row>
    <row r="406" spans="34:37" x14ac:dyDescent="0.35">
      <c r="AH406" s="9"/>
      <c r="AI406" s="9"/>
      <c r="AJ406" s="4"/>
      <c r="AK406" s="4"/>
    </row>
    <row r="407" spans="34:37" x14ac:dyDescent="0.35">
      <c r="AH407" s="9"/>
      <c r="AI407" s="9"/>
      <c r="AJ407" s="4"/>
      <c r="AK407" s="4"/>
    </row>
    <row r="408" spans="34:37" x14ac:dyDescent="0.35">
      <c r="AH408" s="9"/>
      <c r="AI408" s="9"/>
      <c r="AJ408" s="4"/>
      <c r="AK408" s="4"/>
    </row>
    <row r="409" spans="34:37" x14ac:dyDescent="0.35">
      <c r="AH409" s="9"/>
      <c r="AI409" s="9"/>
      <c r="AJ409" s="4"/>
      <c r="AK409" s="4"/>
    </row>
    <row r="410" spans="34:37" x14ac:dyDescent="0.35">
      <c r="AH410" s="9"/>
      <c r="AI410" s="9"/>
      <c r="AJ410" s="4"/>
      <c r="AK410" s="4"/>
    </row>
    <row r="411" spans="34:37" x14ac:dyDescent="0.35">
      <c r="AH411" s="9"/>
      <c r="AI411" s="9"/>
      <c r="AJ411" s="4"/>
      <c r="AK411" s="4"/>
    </row>
    <row r="412" spans="34:37" x14ac:dyDescent="0.35">
      <c r="AH412" s="9"/>
      <c r="AI412" s="9"/>
      <c r="AJ412" s="4"/>
      <c r="AK412" s="4"/>
    </row>
    <row r="413" spans="34:37" x14ac:dyDescent="0.35">
      <c r="AH413" s="9"/>
      <c r="AI413" s="9"/>
      <c r="AJ413" s="4"/>
      <c r="AK413" s="4"/>
    </row>
    <row r="414" spans="34:37" x14ac:dyDescent="0.35">
      <c r="AH414" s="9"/>
      <c r="AI414" s="9"/>
      <c r="AJ414" s="4"/>
      <c r="AK414" s="4"/>
    </row>
    <row r="415" spans="34:37" x14ac:dyDescent="0.35">
      <c r="AH415" s="9"/>
      <c r="AI415" s="9"/>
      <c r="AJ415" s="4"/>
      <c r="AK415" s="4"/>
    </row>
    <row r="416" spans="34:37" x14ac:dyDescent="0.35">
      <c r="AH416" s="9"/>
      <c r="AI416" s="9"/>
      <c r="AJ416" s="4"/>
      <c r="AK416" s="4"/>
    </row>
    <row r="417" spans="34:37" x14ac:dyDescent="0.35">
      <c r="AH417" s="9"/>
      <c r="AI417" s="9"/>
      <c r="AJ417" s="4"/>
      <c r="AK417" s="4"/>
    </row>
    <row r="418" spans="34:37" x14ac:dyDescent="0.35">
      <c r="AH418" s="9"/>
      <c r="AI418" s="9"/>
      <c r="AJ418" s="4"/>
      <c r="AK418" s="4"/>
    </row>
    <row r="419" spans="34:37" x14ac:dyDescent="0.35">
      <c r="AH419" s="9"/>
      <c r="AI419" s="9"/>
      <c r="AJ419" s="4"/>
      <c r="AK419" s="4"/>
    </row>
    <row r="420" spans="34:37" x14ac:dyDescent="0.35">
      <c r="AH420" s="9"/>
      <c r="AI420" s="9"/>
      <c r="AJ420" s="4"/>
      <c r="AK420" s="4"/>
    </row>
    <row r="421" spans="34:37" x14ac:dyDescent="0.35">
      <c r="AH421" s="9"/>
      <c r="AI421" s="9"/>
      <c r="AJ421" s="4"/>
      <c r="AK421" s="4"/>
    </row>
    <row r="422" spans="34:37" x14ac:dyDescent="0.35">
      <c r="AH422" s="9"/>
      <c r="AI422" s="9"/>
      <c r="AJ422" s="4"/>
      <c r="AK422" s="4"/>
    </row>
    <row r="423" spans="34:37" x14ac:dyDescent="0.35">
      <c r="AH423" s="9"/>
      <c r="AI423" s="9"/>
      <c r="AJ423" s="4"/>
      <c r="AK423" s="4"/>
    </row>
    <row r="424" spans="34:37" x14ac:dyDescent="0.35">
      <c r="AH424" s="9"/>
      <c r="AI424" s="9"/>
      <c r="AJ424" s="4"/>
      <c r="AK424" s="4"/>
    </row>
    <row r="425" spans="34:37" x14ac:dyDescent="0.35">
      <c r="AH425" s="9"/>
      <c r="AI425" s="9"/>
      <c r="AJ425" s="4"/>
      <c r="AK425" s="4"/>
    </row>
    <row r="426" spans="34:37" x14ac:dyDescent="0.35">
      <c r="AH426" s="9"/>
      <c r="AI426" s="9"/>
      <c r="AJ426" s="4"/>
      <c r="AK426" s="4"/>
    </row>
    <row r="427" spans="34:37" x14ac:dyDescent="0.35">
      <c r="AH427" s="9"/>
      <c r="AI427" s="9"/>
      <c r="AJ427" s="4"/>
      <c r="AK427" s="4"/>
    </row>
    <row r="428" spans="34:37" x14ac:dyDescent="0.35">
      <c r="AH428" s="9"/>
      <c r="AI428" s="9"/>
      <c r="AJ428" s="4"/>
      <c r="AK428" s="4"/>
    </row>
    <row r="429" spans="34:37" x14ac:dyDescent="0.35">
      <c r="AH429" s="9"/>
      <c r="AI429" s="9"/>
      <c r="AJ429" s="4"/>
      <c r="AK429" s="4"/>
    </row>
    <row r="430" spans="34:37" x14ac:dyDescent="0.35">
      <c r="AH430" s="9"/>
      <c r="AI430" s="9"/>
      <c r="AJ430" s="4"/>
      <c r="AK430" s="4"/>
    </row>
    <row r="431" spans="34:37" x14ac:dyDescent="0.35">
      <c r="AH431" s="9"/>
      <c r="AI431" s="9"/>
      <c r="AJ431" s="4"/>
      <c r="AK431" s="4"/>
    </row>
    <row r="432" spans="34:37" x14ac:dyDescent="0.35">
      <c r="AH432" s="9"/>
      <c r="AI432" s="9"/>
      <c r="AJ432" s="4"/>
      <c r="AK432" s="4"/>
    </row>
    <row r="433" spans="34:37" x14ac:dyDescent="0.35">
      <c r="AH433" s="9"/>
      <c r="AI433" s="9"/>
      <c r="AJ433" s="4"/>
      <c r="AK433" s="4"/>
    </row>
    <row r="434" spans="34:37" x14ac:dyDescent="0.35">
      <c r="AH434" s="9"/>
      <c r="AI434" s="9"/>
      <c r="AJ434" s="4"/>
      <c r="AK434" s="4"/>
    </row>
    <row r="435" spans="34:37" x14ac:dyDescent="0.35">
      <c r="AH435" s="9"/>
      <c r="AI435" s="9"/>
      <c r="AJ435" s="4"/>
      <c r="AK435" s="4"/>
    </row>
    <row r="436" spans="34:37" x14ac:dyDescent="0.35">
      <c r="AH436" s="9"/>
      <c r="AI436" s="9"/>
      <c r="AJ436" s="4"/>
      <c r="AK436" s="4"/>
    </row>
    <row r="437" spans="34:37" x14ac:dyDescent="0.35">
      <c r="AH437" s="9"/>
      <c r="AI437" s="9"/>
      <c r="AJ437" s="4"/>
      <c r="AK437" s="4"/>
    </row>
    <row r="438" spans="34:37" x14ac:dyDescent="0.35">
      <c r="AH438" s="9"/>
      <c r="AI438" s="9"/>
      <c r="AJ438" s="4"/>
      <c r="AK438" s="4"/>
    </row>
    <row r="439" spans="34:37" x14ac:dyDescent="0.35">
      <c r="AH439" s="9"/>
      <c r="AI439" s="9"/>
      <c r="AJ439" s="4"/>
      <c r="AK439" s="4"/>
    </row>
    <row r="440" spans="34:37" x14ac:dyDescent="0.35">
      <c r="AH440" s="9"/>
      <c r="AI440" s="9"/>
      <c r="AJ440" s="4"/>
      <c r="AK440" s="4"/>
    </row>
    <row r="441" spans="34:37" x14ac:dyDescent="0.35">
      <c r="AH441" s="9"/>
      <c r="AI441" s="9"/>
      <c r="AJ441" s="4"/>
      <c r="AK441" s="4"/>
    </row>
    <row r="442" spans="34:37" x14ac:dyDescent="0.35">
      <c r="AH442" s="9"/>
      <c r="AI442" s="9"/>
      <c r="AJ442" s="4"/>
      <c r="AK442" s="4"/>
    </row>
    <row r="443" spans="34:37" x14ac:dyDescent="0.35">
      <c r="AH443" s="9"/>
      <c r="AI443" s="9"/>
      <c r="AJ443" s="4"/>
      <c r="AK443" s="4"/>
    </row>
    <row r="444" spans="34:37" x14ac:dyDescent="0.35">
      <c r="AH444" s="9"/>
      <c r="AI444" s="9"/>
      <c r="AJ444" s="4"/>
      <c r="AK444" s="4"/>
    </row>
    <row r="445" spans="34:37" x14ac:dyDescent="0.35">
      <c r="AH445" s="9"/>
      <c r="AI445" s="9"/>
      <c r="AJ445" s="4"/>
      <c r="AK445" s="4"/>
    </row>
    <row r="446" spans="34:37" x14ac:dyDescent="0.35">
      <c r="AH446" s="9"/>
      <c r="AI446" s="9"/>
      <c r="AJ446" s="4"/>
      <c r="AK446" s="4"/>
    </row>
    <row r="447" spans="34:37" x14ac:dyDescent="0.35">
      <c r="AH447" s="9"/>
      <c r="AI447" s="9"/>
      <c r="AJ447" s="4"/>
      <c r="AK447" s="4"/>
    </row>
    <row r="448" spans="34:37" x14ac:dyDescent="0.35">
      <c r="AH448" s="9"/>
      <c r="AI448" s="9"/>
      <c r="AJ448" s="4"/>
      <c r="AK448" s="4"/>
    </row>
    <row r="449" spans="34:37" x14ac:dyDescent="0.35">
      <c r="AH449" s="9"/>
      <c r="AI449" s="9"/>
      <c r="AJ449" s="4"/>
      <c r="AK449" s="4"/>
    </row>
    <row r="450" spans="34:37" x14ac:dyDescent="0.35">
      <c r="AH450" s="9"/>
      <c r="AI450" s="9"/>
      <c r="AJ450" s="4"/>
      <c r="AK450" s="4"/>
    </row>
    <row r="451" spans="34:37" x14ac:dyDescent="0.35">
      <c r="AH451" s="9"/>
      <c r="AI451" s="9"/>
      <c r="AJ451" s="4"/>
      <c r="AK451" s="4"/>
    </row>
    <row r="452" spans="34:37" x14ac:dyDescent="0.35">
      <c r="AH452" s="9"/>
      <c r="AI452" s="9"/>
      <c r="AJ452" s="4"/>
      <c r="AK452" s="4"/>
    </row>
    <row r="453" spans="34:37" x14ac:dyDescent="0.35">
      <c r="AH453" s="9"/>
      <c r="AI453" s="9"/>
      <c r="AJ453" s="4"/>
      <c r="AK453" s="4"/>
    </row>
    <row r="454" spans="34:37" x14ac:dyDescent="0.35">
      <c r="AH454" s="9"/>
      <c r="AI454" s="9"/>
      <c r="AJ454" s="4"/>
      <c r="AK454" s="4"/>
    </row>
    <row r="455" spans="34:37" x14ac:dyDescent="0.35">
      <c r="AH455" s="9"/>
      <c r="AI455" s="9"/>
      <c r="AJ455" s="4"/>
      <c r="AK455" s="4"/>
    </row>
    <row r="456" spans="34:37" x14ac:dyDescent="0.35">
      <c r="AH456" s="9"/>
      <c r="AI456" s="9"/>
      <c r="AJ456" s="4"/>
      <c r="AK456" s="4"/>
    </row>
    <row r="457" spans="34:37" x14ac:dyDescent="0.35">
      <c r="AH457" s="9"/>
      <c r="AI457" s="9"/>
      <c r="AJ457" s="4"/>
      <c r="AK457" s="4"/>
    </row>
    <row r="458" spans="34:37" x14ac:dyDescent="0.35">
      <c r="AH458" s="9"/>
      <c r="AI458" s="9"/>
      <c r="AJ458" s="4"/>
      <c r="AK458" s="4"/>
    </row>
    <row r="459" spans="34:37" x14ac:dyDescent="0.35">
      <c r="AH459" s="9"/>
      <c r="AI459" s="9"/>
      <c r="AJ459" s="4"/>
      <c r="AK459" s="4"/>
    </row>
    <row r="460" spans="34:37" x14ac:dyDescent="0.35">
      <c r="AH460" s="9"/>
      <c r="AI460" s="9"/>
      <c r="AJ460" s="4"/>
      <c r="AK460" s="4"/>
    </row>
    <row r="461" spans="34:37" x14ac:dyDescent="0.35">
      <c r="AH461" s="9"/>
      <c r="AI461" s="9"/>
      <c r="AJ461" s="4"/>
      <c r="AK461" s="4"/>
    </row>
    <row r="462" spans="34:37" x14ac:dyDescent="0.35">
      <c r="AH462" s="9"/>
      <c r="AI462" s="9"/>
      <c r="AJ462" s="4"/>
      <c r="AK462" s="4"/>
    </row>
    <row r="463" spans="34:37" x14ac:dyDescent="0.35">
      <c r="AH463" s="9"/>
      <c r="AI463" s="9"/>
      <c r="AJ463" s="4"/>
      <c r="AK463" s="4"/>
    </row>
    <row r="464" spans="34:37" x14ac:dyDescent="0.35">
      <c r="AH464" s="9"/>
      <c r="AI464" s="9"/>
      <c r="AJ464" s="4"/>
      <c r="AK464" s="4"/>
    </row>
    <row r="465" spans="34:37" x14ac:dyDescent="0.35">
      <c r="AH465" s="9"/>
      <c r="AI465" s="9"/>
      <c r="AJ465" s="4"/>
      <c r="AK465" s="4"/>
    </row>
    <row r="466" spans="34:37" x14ac:dyDescent="0.35">
      <c r="AH466" s="9"/>
      <c r="AI466" s="9"/>
      <c r="AJ466" s="4"/>
      <c r="AK466" s="4"/>
    </row>
    <row r="467" spans="34:37" x14ac:dyDescent="0.35">
      <c r="AH467" s="9"/>
      <c r="AI467" s="9"/>
      <c r="AJ467" s="4"/>
      <c r="AK467" s="4"/>
    </row>
    <row r="468" spans="34:37" x14ac:dyDescent="0.35">
      <c r="AH468" s="9"/>
      <c r="AI468" s="9"/>
      <c r="AJ468" s="4"/>
      <c r="AK468" s="4"/>
    </row>
    <row r="469" spans="34:37" x14ac:dyDescent="0.35">
      <c r="AH469" s="9"/>
      <c r="AI469" s="9"/>
      <c r="AJ469" s="4"/>
      <c r="AK469" s="4"/>
    </row>
    <row r="470" spans="34:37" x14ac:dyDescent="0.35">
      <c r="AH470" s="9"/>
      <c r="AI470" s="9"/>
      <c r="AJ470" s="4"/>
      <c r="AK470" s="4"/>
    </row>
    <row r="471" spans="34:37" x14ac:dyDescent="0.35">
      <c r="AH471" s="9"/>
      <c r="AI471" s="9"/>
      <c r="AJ471" s="4"/>
      <c r="AK471" s="4"/>
    </row>
    <row r="472" spans="34:37" x14ac:dyDescent="0.35">
      <c r="AH472" s="9"/>
      <c r="AI472" s="9"/>
      <c r="AJ472" s="4"/>
      <c r="AK472" s="4"/>
    </row>
    <row r="473" spans="34:37" x14ac:dyDescent="0.35">
      <c r="AH473" s="9"/>
      <c r="AI473" s="9"/>
      <c r="AJ473" s="4"/>
      <c r="AK473" s="4"/>
    </row>
    <row r="474" spans="34:37" x14ac:dyDescent="0.35">
      <c r="AH474" s="9"/>
      <c r="AI474" s="9"/>
      <c r="AJ474" s="4"/>
      <c r="AK474" s="4"/>
    </row>
    <row r="475" spans="34:37" x14ac:dyDescent="0.35">
      <c r="AH475" s="9"/>
      <c r="AI475" s="9"/>
      <c r="AJ475" s="4"/>
      <c r="AK475" s="4"/>
    </row>
    <row r="476" spans="34:37" x14ac:dyDescent="0.35">
      <c r="AH476" s="9"/>
      <c r="AI476" s="9"/>
      <c r="AJ476" s="4"/>
      <c r="AK476" s="4"/>
    </row>
    <row r="477" spans="34:37" x14ac:dyDescent="0.35">
      <c r="AH477" s="9"/>
      <c r="AI477" s="9"/>
      <c r="AJ477" s="4"/>
      <c r="AK477" s="4"/>
    </row>
    <row r="478" spans="34:37" x14ac:dyDescent="0.35">
      <c r="AH478" s="9"/>
      <c r="AI478" s="9"/>
      <c r="AJ478" s="4"/>
      <c r="AK478" s="4"/>
    </row>
    <row r="479" spans="34:37" x14ac:dyDescent="0.35">
      <c r="AH479" s="9"/>
      <c r="AI479" s="9"/>
      <c r="AJ479" s="4"/>
      <c r="AK479" s="4"/>
    </row>
    <row r="480" spans="34:37" x14ac:dyDescent="0.35">
      <c r="AH480" s="9"/>
      <c r="AI480" s="9"/>
      <c r="AJ480" s="4"/>
      <c r="AK480" s="4"/>
    </row>
    <row r="481" spans="34:37" x14ac:dyDescent="0.35">
      <c r="AH481" s="9"/>
      <c r="AI481" s="9"/>
      <c r="AJ481" s="4"/>
      <c r="AK481" s="4"/>
    </row>
    <row r="482" spans="34:37" x14ac:dyDescent="0.35">
      <c r="AH482" s="9"/>
      <c r="AI482" s="9"/>
      <c r="AJ482" s="4"/>
      <c r="AK482" s="4"/>
    </row>
    <row r="483" spans="34:37" x14ac:dyDescent="0.35">
      <c r="AH483" s="9"/>
      <c r="AI483" s="9"/>
      <c r="AJ483" s="4"/>
      <c r="AK483" s="4"/>
    </row>
    <row r="484" spans="34:37" x14ac:dyDescent="0.35">
      <c r="AH484" s="9"/>
      <c r="AI484" s="9"/>
      <c r="AJ484" s="4"/>
      <c r="AK484" s="4"/>
    </row>
    <row r="485" spans="34:37" x14ac:dyDescent="0.35">
      <c r="AH485" s="9"/>
      <c r="AI485" s="9"/>
      <c r="AJ485" s="4"/>
      <c r="AK485" s="4"/>
    </row>
    <row r="486" spans="34:37" x14ac:dyDescent="0.35">
      <c r="AH486" s="9"/>
      <c r="AI486" s="9"/>
      <c r="AJ486" s="4"/>
      <c r="AK486" s="4"/>
    </row>
    <row r="487" spans="34:37" x14ac:dyDescent="0.35">
      <c r="AH487" s="9"/>
      <c r="AI487" s="9"/>
      <c r="AJ487" s="4"/>
      <c r="AK487" s="4"/>
    </row>
    <row r="488" spans="34:37" x14ac:dyDescent="0.35">
      <c r="AH488" s="9"/>
      <c r="AI488" s="9"/>
      <c r="AJ488" s="4"/>
      <c r="AK488" s="4"/>
    </row>
    <row r="489" spans="34:37" x14ac:dyDescent="0.35">
      <c r="AH489" s="9"/>
      <c r="AI489" s="9"/>
      <c r="AJ489" s="4"/>
      <c r="AK489" s="4"/>
    </row>
    <row r="490" spans="34:37" x14ac:dyDescent="0.35">
      <c r="AH490" s="9"/>
      <c r="AI490" s="9"/>
      <c r="AJ490" s="4"/>
      <c r="AK490" s="4"/>
    </row>
    <row r="491" spans="34:37" x14ac:dyDescent="0.35">
      <c r="AH491" s="9"/>
      <c r="AI491" s="9"/>
      <c r="AJ491" s="4"/>
      <c r="AK491" s="4"/>
    </row>
    <row r="492" spans="34:37" x14ac:dyDescent="0.35">
      <c r="AH492" s="9"/>
      <c r="AI492" s="9"/>
      <c r="AJ492" s="4"/>
      <c r="AK492" s="4"/>
    </row>
    <row r="493" spans="34:37" x14ac:dyDescent="0.35">
      <c r="AH493" s="9"/>
      <c r="AI493" s="9"/>
      <c r="AJ493" s="4"/>
      <c r="AK493" s="4"/>
    </row>
    <row r="494" spans="34:37" x14ac:dyDescent="0.35">
      <c r="AH494" s="9"/>
      <c r="AI494" s="9"/>
      <c r="AJ494" s="4"/>
      <c r="AK494" s="4"/>
    </row>
    <row r="495" spans="34:37" x14ac:dyDescent="0.35">
      <c r="AH495" s="9"/>
      <c r="AI495" s="9"/>
      <c r="AJ495" s="4"/>
      <c r="AK495" s="4"/>
    </row>
    <row r="496" spans="34:37" x14ac:dyDescent="0.35">
      <c r="AH496" s="9"/>
      <c r="AI496" s="9"/>
      <c r="AJ496" s="4"/>
      <c r="AK496" s="4"/>
    </row>
    <row r="497" spans="34:37" x14ac:dyDescent="0.35">
      <c r="AH497" s="9"/>
      <c r="AI497" s="9"/>
      <c r="AJ497" s="4"/>
      <c r="AK497" s="4"/>
    </row>
    <row r="498" spans="34:37" x14ac:dyDescent="0.35">
      <c r="AH498" s="9"/>
      <c r="AI498" s="9"/>
      <c r="AJ498" s="4"/>
      <c r="AK498" s="4"/>
    </row>
    <row r="499" spans="34:37" x14ac:dyDescent="0.35">
      <c r="AH499" s="9"/>
      <c r="AI499" s="9"/>
      <c r="AJ499" s="4"/>
      <c r="AK499" s="4"/>
    </row>
    <row r="500" spans="34:37" x14ac:dyDescent="0.35">
      <c r="AH500" s="9"/>
      <c r="AI500" s="9"/>
      <c r="AJ500" s="4"/>
      <c r="AK500" s="4"/>
    </row>
    <row r="501" spans="34:37" x14ac:dyDescent="0.35">
      <c r="AH501" s="9"/>
      <c r="AI501" s="9"/>
      <c r="AJ501" s="4"/>
      <c r="AK501" s="4"/>
    </row>
    <row r="502" spans="34:37" x14ac:dyDescent="0.35">
      <c r="AH502" s="9"/>
      <c r="AI502" s="9"/>
      <c r="AJ502" s="4"/>
      <c r="AK502" s="4"/>
    </row>
    <row r="503" spans="34:37" x14ac:dyDescent="0.35">
      <c r="AH503" s="9"/>
      <c r="AI503" s="9"/>
      <c r="AJ503" s="4"/>
      <c r="AK503" s="4"/>
    </row>
    <row r="504" spans="34:37" x14ac:dyDescent="0.35">
      <c r="AH504" s="9"/>
      <c r="AI504" s="9"/>
      <c r="AJ504" s="4"/>
      <c r="AK504" s="4"/>
    </row>
    <row r="505" spans="34:37" x14ac:dyDescent="0.35">
      <c r="AH505" s="9"/>
      <c r="AI505" s="9"/>
      <c r="AJ505" s="4"/>
      <c r="AK505" s="4"/>
    </row>
    <row r="506" spans="34:37" x14ac:dyDescent="0.35">
      <c r="AH506" s="9"/>
      <c r="AI506" s="9"/>
      <c r="AJ506" s="4"/>
      <c r="AK506" s="4"/>
    </row>
    <row r="507" spans="34:37" x14ac:dyDescent="0.35">
      <c r="AH507" s="9"/>
      <c r="AI507" s="9"/>
      <c r="AJ507" s="4"/>
      <c r="AK507" s="4"/>
    </row>
    <row r="508" spans="34:37" x14ac:dyDescent="0.35">
      <c r="AH508" s="9"/>
      <c r="AI508" s="9"/>
      <c r="AJ508" s="4"/>
      <c r="AK508" s="4"/>
    </row>
    <row r="509" spans="34:37" x14ac:dyDescent="0.35">
      <c r="AH509" s="9"/>
      <c r="AI509" s="9"/>
      <c r="AJ509" s="4"/>
      <c r="AK509" s="4"/>
    </row>
    <row r="510" spans="34:37" x14ac:dyDescent="0.35">
      <c r="AH510" s="9"/>
      <c r="AI510" s="9"/>
      <c r="AJ510" s="4"/>
      <c r="AK510" s="4"/>
    </row>
    <row r="511" spans="34:37" x14ac:dyDescent="0.35">
      <c r="AH511" s="9"/>
      <c r="AI511" s="9"/>
      <c r="AJ511" s="4"/>
      <c r="AK511" s="4"/>
    </row>
    <row r="512" spans="34:37" x14ac:dyDescent="0.35">
      <c r="AH512" s="9"/>
      <c r="AI512" s="9"/>
      <c r="AJ512" s="4"/>
      <c r="AK512" s="4"/>
    </row>
    <row r="513" spans="34:37" x14ac:dyDescent="0.35">
      <c r="AH513" s="9"/>
      <c r="AI513" s="9"/>
      <c r="AJ513" s="4"/>
      <c r="AK513" s="4"/>
    </row>
    <row r="514" spans="34:37" x14ac:dyDescent="0.35">
      <c r="AH514" s="9"/>
      <c r="AI514" s="9"/>
      <c r="AJ514" s="4"/>
      <c r="AK514" s="4"/>
    </row>
    <row r="515" spans="34:37" x14ac:dyDescent="0.35">
      <c r="AH515" s="9"/>
      <c r="AI515" s="9"/>
      <c r="AJ515" s="4"/>
      <c r="AK515" s="4"/>
    </row>
    <row r="516" spans="34:37" x14ac:dyDescent="0.35">
      <c r="AH516" s="9"/>
      <c r="AI516" s="9"/>
      <c r="AJ516" s="4"/>
      <c r="AK516" s="4"/>
    </row>
    <row r="517" spans="34:37" x14ac:dyDescent="0.35">
      <c r="AH517" s="9"/>
      <c r="AI517" s="9"/>
      <c r="AJ517" s="4"/>
      <c r="AK517" s="4"/>
    </row>
    <row r="518" spans="34:37" x14ac:dyDescent="0.35">
      <c r="AH518" s="9"/>
      <c r="AI518" s="9"/>
      <c r="AJ518" s="4"/>
      <c r="AK518" s="4"/>
    </row>
    <row r="519" spans="34:37" x14ac:dyDescent="0.35">
      <c r="AH519" s="9"/>
      <c r="AI519" s="9"/>
      <c r="AJ519" s="4"/>
      <c r="AK519" s="4"/>
    </row>
    <row r="520" spans="34:37" x14ac:dyDescent="0.35">
      <c r="AH520" s="9"/>
      <c r="AI520" s="9"/>
      <c r="AJ520" s="4"/>
      <c r="AK520" s="4"/>
    </row>
    <row r="521" spans="34:37" x14ac:dyDescent="0.35">
      <c r="AH521" s="9"/>
      <c r="AI521" s="9"/>
      <c r="AJ521" s="4"/>
      <c r="AK521" s="4"/>
    </row>
    <row r="522" spans="34:37" x14ac:dyDescent="0.35">
      <c r="AH522" s="9"/>
      <c r="AI522" s="9"/>
      <c r="AJ522" s="4"/>
      <c r="AK522" s="4"/>
    </row>
    <row r="523" spans="34:37" x14ac:dyDescent="0.35">
      <c r="AH523" s="9"/>
      <c r="AI523" s="9"/>
      <c r="AJ523" s="4"/>
      <c r="AK523" s="4"/>
    </row>
    <row r="524" spans="34:37" x14ac:dyDescent="0.35">
      <c r="AH524" s="9"/>
      <c r="AI524" s="9"/>
      <c r="AJ524" s="4"/>
      <c r="AK524" s="4"/>
    </row>
    <row r="525" spans="34:37" x14ac:dyDescent="0.35">
      <c r="AH525" s="9"/>
      <c r="AI525" s="9"/>
      <c r="AJ525" s="4"/>
      <c r="AK525" s="4"/>
    </row>
    <row r="526" spans="34:37" x14ac:dyDescent="0.35">
      <c r="AH526" s="9"/>
      <c r="AI526" s="9"/>
      <c r="AJ526" s="4"/>
      <c r="AK526" s="4"/>
    </row>
    <row r="527" spans="34:37" x14ac:dyDescent="0.35">
      <c r="AH527" s="9"/>
      <c r="AI527" s="9"/>
      <c r="AJ527" s="4"/>
      <c r="AK527" s="4"/>
    </row>
    <row r="528" spans="34:37" x14ac:dyDescent="0.35">
      <c r="AH528" s="9"/>
      <c r="AI528" s="9"/>
      <c r="AJ528" s="4"/>
      <c r="AK528" s="4"/>
    </row>
    <row r="529" spans="34:37" x14ac:dyDescent="0.35">
      <c r="AH529" s="9"/>
      <c r="AI529" s="9"/>
      <c r="AJ529" s="4"/>
      <c r="AK529" s="4"/>
    </row>
    <row r="530" spans="34:37" x14ac:dyDescent="0.35">
      <c r="AH530" s="9"/>
      <c r="AI530" s="9"/>
      <c r="AJ530" s="4"/>
      <c r="AK530" s="4"/>
    </row>
    <row r="531" spans="34:37" x14ac:dyDescent="0.35">
      <c r="AH531" s="9"/>
      <c r="AI531" s="9"/>
      <c r="AJ531" s="4"/>
      <c r="AK531" s="4"/>
    </row>
    <row r="532" spans="34:37" x14ac:dyDescent="0.35">
      <c r="AH532" s="9"/>
      <c r="AI532" s="9"/>
      <c r="AJ532" s="4"/>
      <c r="AK532" s="4"/>
    </row>
    <row r="533" spans="34:37" x14ac:dyDescent="0.35">
      <c r="AH533" s="9"/>
      <c r="AI533" s="9"/>
      <c r="AJ533" s="4"/>
      <c r="AK533" s="4"/>
    </row>
    <row r="534" spans="34:37" x14ac:dyDescent="0.35">
      <c r="AH534" s="9"/>
      <c r="AI534" s="9"/>
      <c r="AJ534" s="4"/>
      <c r="AK534" s="4"/>
    </row>
    <row r="535" spans="34:37" x14ac:dyDescent="0.35">
      <c r="AH535" s="9"/>
      <c r="AI535" s="9"/>
      <c r="AJ535" s="4"/>
      <c r="AK535" s="4"/>
    </row>
    <row r="536" spans="34:37" x14ac:dyDescent="0.35">
      <c r="AH536" s="9"/>
      <c r="AI536" s="9"/>
      <c r="AJ536" s="4"/>
      <c r="AK536" s="4"/>
    </row>
    <row r="537" spans="34:37" x14ac:dyDescent="0.35">
      <c r="AH537" s="9"/>
      <c r="AI537" s="9"/>
      <c r="AJ537" s="4"/>
      <c r="AK537" s="4"/>
    </row>
    <row r="538" spans="34:37" x14ac:dyDescent="0.35">
      <c r="AH538" s="9"/>
      <c r="AI538" s="9"/>
      <c r="AJ538" s="4"/>
      <c r="AK538" s="4"/>
    </row>
    <row r="539" spans="34:37" x14ac:dyDescent="0.35">
      <c r="AH539" s="9"/>
      <c r="AI539" s="9"/>
      <c r="AJ539" s="4"/>
      <c r="AK539" s="4"/>
    </row>
    <row r="540" spans="34:37" x14ac:dyDescent="0.35">
      <c r="AH540" s="9"/>
      <c r="AI540" s="9"/>
      <c r="AJ540" s="4"/>
      <c r="AK540" s="4"/>
    </row>
    <row r="541" spans="34:37" x14ac:dyDescent="0.35">
      <c r="AH541" s="9"/>
      <c r="AI541" s="9"/>
      <c r="AJ541" s="4"/>
      <c r="AK541" s="4"/>
    </row>
    <row r="542" spans="34:37" x14ac:dyDescent="0.35">
      <c r="AH542" s="9"/>
      <c r="AI542" s="9"/>
      <c r="AJ542" s="4"/>
      <c r="AK542" s="4"/>
    </row>
    <row r="543" spans="34:37" x14ac:dyDescent="0.35">
      <c r="AH543" s="9"/>
      <c r="AI543" s="9"/>
      <c r="AJ543" s="4"/>
      <c r="AK543" s="4"/>
    </row>
    <row r="544" spans="34:37" x14ac:dyDescent="0.35">
      <c r="AH544" s="9"/>
      <c r="AI544" s="9"/>
      <c r="AJ544" s="4"/>
      <c r="AK544" s="4"/>
    </row>
    <row r="545" spans="34:37" x14ac:dyDescent="0.35">
      <c r="AH545" s="9"/>
      <c r="AI545" s="9"/>
      <c r="AJ545" s="4"/>
      <c r="AK545" s="4"/>
    </row>
    <row r="546" spans="34:37" x14ac:dyDescent="0.35">
      <c r="AH546" s="9"/>
      <c r="AI546" s="9"/>
      <c r="AJ546" s="4"/>
      <c r="AK546" s="4"/>
    </row>
    <row r="547" spans="34:37" x14ac:dyDescent="0.35">
      <c r="AH547" s="9"/>
      <c r="AI547" s="9"/>
      <c r="AJ547" s="4"/>
      <c r="AK547" s="4"/>
    </row>
    <row r="548" spans="34:37" x14ac:dyDescent="0.35">
      <c r="AH548" s="9"/>
      <c r="AI548" s="9"/>
      <c r="AJ548" s="4"/>
      <c r="AK548" s="4"/>
    </row>
    <row r="549" spans="34:37" x14ac:dyDescent="0.35">
      <c r="AH549" s="9"/>
      <c r="AI549" s="9"/>
      <c r="AJ549" s="4"/>
      <c r="AK549" s="4"/>
    </row>
    <row r="550" spans="34:37" x14ac:dyDescent="0.35">
      <c r="AH550" s="9"/>
      <c r="AI550" s="9"/>
      <c r="AJ550" s="4"/>
      <c r="AK550" s="4"/>
    </row>
    <row r="551" spans="34:37" x14ac:dyDescent="0.35">
      <c r="AH551" s="9"/>
      <c r="AI551" s="9"/>
      <c r="AJ551" s="4"/>
      <c r="AK551" s="4"/>
    </row>
    <row r="552" spans="34:37" x14ac:dyDescent="0.35">
      <c r="AH552" s="9"/>
      <c r="AI552" s="9"/>
      <c r="AJ552" s="4"/>
      <c r="AK552" s="4"/>
    </row>
    <row r="553" spans="34:37" x14ac:dyDescent="0.35">
      <c r="AH553" s="9"/>
      <c r="AI553" s="9"/>
      <c r="AJ553" s="4"/>
      <c r="AK553" s="4"/>
    </row>
    <row r="554" spans="34:37" x14ac:dyDescent="0.35">
      <c r="AH554" s="9"/>
      <c r="AI554" s="9"/>
      <c r="AJ554" s="4"/>
      <c r="AK554" s="4"/>
    </row>
    <row r="555" spans="34:37" x14ac:dyDescent="0.35">
      <c r="AH555" s="9"/>
      <c r="AI555" s="9"/>
      <c r="AJ555" s="4"/>
      <c r="AK555" s="4"/>
    </row>
    <row r="556" spans="34:37" x14ac:dyDescent="0.35">
      <c r="AH556" s="9"/>
      <c r="AI556" s="9"/>
      <c r="AJ556" s="4"/>
      <c r="AK556" s="4"/>
    </row>
    <row r="557" spans="34:37" x14ac:dyDescent="0.35">
      <c r="AH557" s="9"/>
      <c r="AI557" s="9"/>
      <c r="AJ557" s="4"/>
      <c r="AK557" s="4"/>
    </row>
    <row r="558" spans="34:37" x14ac:dyDescent="0.35">
      <c r="AH558" s="9"/>
      <c r="AI558" s="9"/>
      <c r="AJ558" s="4"/>
      <c r="AK558" s="4"/>
    </row>
    <row r="559" spans="34:37" x14ac:dyDescent="0.35">
      <c r="AH559" s="9"/>
      <c r="AI559" s="9"/>
      <c r="AJ559" s="4"/>
      <c r="AK559" s="4"/>
    </row>
    <row r="560" spans="34:37" x14ac:dyDescent="0.35">
      <c r="AH560" s="9"/>
      <c r="AI560" s="9"/>
      <c r="AJ560" s="4"/>
      <c r="AK560" s="4"/>
    </row>
    <row r="561" spans="34:37" x14ac:dyDescent="0.35">
      <c r="AH561" s="9"/>
      <c r="AI561" s="9"/>
      <c r="AJ561" s="4"/>
      <c r="AK561" s="4"/>
    </row>
    <row r="562" spans="34:37" x14ac:dyDescent="0.35">
      <c r="AH562" s="9"/>
      <c r="AI562" s="9"/>
      <c r="AJ562" s="4"/>
      <c r="AK562" s="4"/>
    </row>
    <row r="563" spans="34:37" x14ac:dyDescent="0.35">
      <c r="AH563" s="9"/>
      <c r="AI563" s="9"/>
      <c r="AJ563" s="4"/>
      <c r="AK563" s="4"/>
    </row>
    <row r="564" spans="34:37" x14ac:dyDescent="0.35">
      <c r="AH564" s="9"/>
      <c r="AI564" s="9"/>
      <c r="AJ564" s="4"/>
      <c r="AK564" s="4"/>
    </row>
    <row r="565" spans="34:37" x14ac:dyDescent="0.35">
      <c r="AH565" s="9"/>
      <c r="AI565" s="9"/>
      <c r="AJ565" s="4"/>
      <c r="AK565" s="4"/>
    </row>
    <row r="566" spans="34:37" x14ac:dyDescent="0.35">
      <c r="AH566" s="9"/>
      <c r="AI566" s="9"/>
      <c r="AJ566" s="4"/>
      <c r="AK566" s="4"/>
    </row>
    <row r="567" spans="34:37" x14ac:dyDescent="0.35">
      <c r="AH567" s="9"/>
      <c r="AI567" s="9"/>
      <c r="AJ567" s="4"/>
      <c r="AK567" s="4"/>
    </row>
    <row r="568" spans="34:37" x14ac:dyDescent="0.35">
      <c r="AH568" s="9"/>
      <c r="AI568" s="9"/>
      <c r="AJ568" s="4"/>
      <c r="AK568" s="4"/>
    </row>
    <row r="569" spans="34:37" x14ac:dyDescent="0.35">
      <c r="AH569" s="9"/>
      <c r="AI569" s="9"/>
      <c r="AJ569" s="4"/>
      <c r="AK569" s="4"/>
    </row>
    <row r="570" spans="34:37" x14ac:dyDescent="0.35">
      <c r="AH570" s="9"/>
      <c r="AI570" s="9"/>
      <c r="AJ570" s="4"/>
      <c r="AK570" s="4"/>
    </row>
    <row r="571" spans="34:37" x14ac:dyDescent="0.35">
      <c r="AH571" s="9"/>
      <c r="AI571" s="9"/>
      <c r="AJ571" s="4"/>
      <c r="AK571" s="4"/>
    </row>
    <row r="572" spans="34:37" x14ac:dyDescent="0.35">
      <c r="AH572" s="9"/>
      <c r="AI572" s="9"/>
      <c r="AJ572" s="4"/>
      <c r="AK572" s="4"/>
    </row>
    <row r="573" spans="34:37" x14ac:dyDescent="0.35">
      <c r="AH573" s="9"/>
      <c r="AI573" s="9"/>
      <c r="AJ573" s="4"/>
      <c r="AK573" s="4"/>
    </row>
    <row r="574" spans="34:37" x14ac:dyDescent="0.35">
      <c r="AH574" s="9"/>
      <c r="AI574" s="9"/>
      <c r="AJ574" s="4"/>
      <c r="AK574" s="4"/>
    </row>
    <row r="575" spans="34:37" x14ac:dyDescent="0.35">
      <c r="AH575" s="9"/>
      <c r="AI575" s="9"/>
      <c r="AJ575" s="4"/>
      <c r="AK575" s="4"/>
    </row>
    <row r="576" spans="34:37" x14ac:dyDescent="0.35">
      <c r="AH576" s="9"/>
      <c r="AI576" s="9"/>
      <c r="AJ576" s="4"/>
      <c r="AK576" s="4"/>
    </row>
    <row r="577" spans="34:37" x14ac:dyDescent="0.35">
      <c r="AH577" s="9"/>
      <c r="AI577" s="9"/>
      <c r="AJ577" s="4"/>
      <c r="AK577" s="4"/>
    </row>
    <row r="578" spans="34:37" x14ac:dyDescent="0.35">
      <c r="AH578" s="9"/>
      <c r="AI578" s="9"/>
      <c r="AJ578" s="4"/>
      <c r="AK578" s="4"/>
    </row>
    <row r="579" spans="34:37" x14ac:dyDescent="0.35">
      <c r="AH579" s="9"/>
      <c r="AI579" s="9"/>
      <c r="AJ579" s="4"/>
      <c r="AK579" s="4"/>
    </row>
    <row r="580" spans="34:37" x14ac:dyDescent="0.35">
      <c r="AH580" s="9"/>
      <c r="AI580" s="9"/>
      <c r="AJ580" s="4"/>
      <c r="AK580" s="4"/>
    </row>
    <row r="581" spans="34:37" x14ac:dyDescent="0.35">
      <c r="AH581" s="9"/>
      <c r="AI581" s="9"/>
      <c r="AJ581" s="4"/>
      <c r="AK581" s="4"/>
    </row>
    <row r="582" spans="34:37" x14ac:dyDescent="0.35">
      <c r="AH582" s="9"/>
      <c r="AI582" s="9"/>
      <c r="AJ582" s="4"/>
      <c r="AK582" s="4"/>
    </row>
    <row r="583" spans="34:37" x14ac:dyDescent="0.35">
      <c r="AH583" s="9"/>
      <c r="AI583" s="9"/>
      <c r="AJ583" s="4"/>
      <c r="AK583" s="4"/>
    </row>
    <row r="584" spans="34:37" x14ac:dyDescent="0.35">
      <c r="AH584" s="9"/>
      <c r="AI584" s="9"/>
      <c r="AJ584" s="4"/>
      <c r="AK584" s="4"/>
    </row>
    <row r="585" spans="34:37" x14ac:dyDescent="0.35">
      <c r="AH585" s="9"/>
      <c r="AI585" s="9"/>
      <c r="AJ585" s="4"/>
      <c r="AK585" s="4"/>
    </row>
    <row r="586" spans="34:37" x14ac:dyDescent="0.35">
      <c r="AH586" s="9"/>
      <c r="AI586" s="9"/>
      <c r="AJ586" s="4"/>
      <c r="AK586" s="4"/>
    </row>
    <row r="587" spans="34:37" x14ac:dyDescent="0.35">
      <c r="AH587" s="9"/>
      <c r="AI587" s="9"/>
      <c r="AJ587" s="4"/>
      <c r="AK587" s="4"/>
    </row>
    <row r="588" spans="34:37" x14ac:dyDescent="0.35">
      <c r="AH588" s="9"/>
      <c r="AI588" s="9"/>
      <c r="AJ588" s="4"/>
      <c r="AK588" s="4"/>
    </row>
    <row r="589" spans="34:37" x14ac:dyDescent="0.35">
      <c r="AH589" s="9"/>
      <c r="AI589" s="9"/>
      <c r="AJ589" s="4"/>
      <c r="AK589" s="4"/>
    </row>
    <row r="590" spans="34:37" x14ac:dyDescent="0.35">
      <c r="AH590" s="9"/>
      <c r="AI590" s="9"/>
      <c r="AJ590" s="4"/>
      <c r="AK590" s="4"/>
    </row>
    <row r="591" spans="34:37" x14ac:dyDescent="0.35">
      <c r="AH591" s="9"/>
      <c r="AI591" s="9"/>
      <c r="AJ591" s="4"/>
      <c r="AK591" s="4"/>
    </row>
    <row r="592" spans="34:37" x14ac:dyDescent="0.35">
      <c r="AH592" s="9"/>
      <c r="AI592" s="9"/>
      <c r="AJ592" s="4"/>
      <c r="AK592" s="4"/>
    </row>
    <row r="593" spans="34:37" x14ac:dyDescent="0.35">
      <c r="AH593" s="9"/>
      <c r="AI593" s="9"/>
      <c r="AJ593" s="4"/>
      <c r="AK593" s="4"/>
    </row>
    <row r="594" spans="34:37" x14ac:dyDescent="0.35">
      <c r="AH594" s="9"/>
      <c r="AI594" s="9"/>
      <c r="AJ594" s="4"/>
      <c r="AK594" s="4"/>
    </row>
    <row r="595" spans="34:37" x14ac:dyDescent="0.35">
      <c r="AH595" s="9"/>
      <c r="AI595" s="9"/>
      <c r="AJ595" s="4"/>
      <c r="AK595" s="4"/>
    </row>
    <row r="596" spans="34:37" x14ac:dyDescent="0.35">
      <c r="AH596" s="9"/>
      <c r="AI596" s="9"/>
      <c r="AJ596" s="4"/>
      <c r="AK596" s="4"/>
    </row>
    <row r="597" spans="34:37" x14ac:dyDescent="0.35">
      <c r="AH597" s="9"/>
      <c r="AI597" s="9"/>
      <c r="AJ597" s="4"/>
      <c r="AK597" s="4"/>
    </row>
    <row r="598" spans="34:37" x14ac:dyDescent="0.35">
      <c r="AH598" s="9"/>
      <c r="AI598" s="9"/>
      <c r="AJ598" s="4"/>
      <c r="AK598" s="4"/>
    </row>
    <row r="599" spans="34:37" x14ac:dyDescent="0.35">
      <c r="AH599" s="9"/>
      <c r="AI599" s="9"/>
      <c r="AJ599" s="4"/>
      <c r="AK599" s="4"/>
    </row>
    <row r="600" spans="34:37" x14ac:dyDescent="0.35">
      <c r="AH600" s="9"/>
      <c r="AI600" s="9"/>
      <c r="AJ600" s="4"/>
      <c r="AK600" s="4"/>
    </row>
    <row r="601" spans="34:37" x14ac:dyDescent="0.35">
      <c r="AH601" s="9"/>
      <c r="AI601" s="9"/>
      <c r="AJ601" s="4"/>
      <c r="AK601" s="4"/>
    </row>
    <row r="602" spans="34:37" x14ac:dyDescent="0.35">
      <c r="AH602" s="9"/>
      <c r="AI602" s="9"/>
      <c r="AJ602" s="4"/>
      <c r="AK602" s="4"/>
    </row>
    <row r="603" spans="34:37" x14ac:dyDescent="0.35">
      <c r="AH603" s="9"/>
      <c r="AI603" s="9"/>
      <c r="AJ603" s="4"/>
      <c r="AK603" s="4"/>
    </row>
    <row r="604" spans="34:37" x14ac:dyDescent="0.35">
      <c r="AH604" s="9"/>
      <c r="AI604" s="9"/>
      <c r="AJ604" s="4"/>
      <c r="AK604" s="4"/>
    </row>
    <row r="605" spans="34:37" x14ac:dyDescent="0.35">
      <c r="AH605" s="9"/>
      <c r="AI605" s="9"/>
      <c r="AJ605" s="4"/>
      <c r="AK605" s="4"/>
    </row>
    <row r="606" spans="34:37" x14ac:dyDescent="0.35">
      <c r="AH606" s="9"/>
      <c r="AI606" s="9"/>
      <c r="AJ606" s="4"/>
      <c r="AK606" s="4"/>
    </row>
    <row r="607" spans="34:37" x14ac:dyDescent="0.35">
      <c r="AH607" s="9"/>
      <c r="AI607" s="9"/>
      <c r="AJ607" s="4"/>
      <c r="AK607" s="4"/>
    </row>
    <row r="608" spans="34:37" x14ac:dyDescent="0.35">
      <c r="AH608" s="9"/>
      <c r="AI608" s="9"/>
      <c r="AJ608" s="4"/>
      <c r="AK608" s="4"/>
    </row>
    <row r="609" spans="34:37" x14ac:dyDescent="0.35">
      <c r="AH609" s="9"/>
      <c r="AI609" s="9"/>
      <c r="AJ609" s="4"/>
      <c r="AK609" s="4"/>
    </row>
    <row r="610" spans="34:37" x14ac:dyDescent="0.35">
      <c r="AH610" s="9"/>
      <c r="AI610" s="9"/>
      <c r="AJ610" s="4"/>
      <c r="AK610" s="4"/>
    </row>
    <row r="611" spans="34:37" x14ac:dyDescent="0.35">
      <c r="AH611" s="9"/>
      <c r="AI611" s="9"/>
      <c r="AJ611" s="4"/>
      <c r="AK611" s="4"/>
    </row>
    <row r="612" spans="34:37" x14ac:dyDescent="0.35">
      <c r="AH612" s="9"/>
      <c r="AI612" s="9"/>
      <c r="AJ612" s="4"/>
      <c r="AK612" s="4"/>
    </row>
    <row r="613" spans="34:37" x14ac:dyDescent="0.35">
      <c r="AH613" s="9"/>
      <c r="AI613" s="9"/>
      <c r="AJ613" s="4"/>
      <c r="AK613" s="4"/>
    </row>
    <row r="614" spans="34:37" x14ac:dyDescent="0.35">
      <c r="AH614" s="9"/>
      <c r="AI614" s="9"/>
      <c r="AJ614" s="4"/>
      <c r="AK614" s="4"/>
    </row>
    <row r="615" spans="34:37" x14ac:dyDescent="0.35">
      <c r="AH615" s="9"/>
      <c r="AI615" s="9"/>
      <c r="AJ615" s="4"/>
      <c r="AK615" s="4"/>
    </row>
    <row r="616" spans="34:37" x14ac:dyDescent="0.35">
      <c r="AH616" s="9"/>
      <c r="AI616" s="9"/>
      <c r="AJ616" s="4"/>
      <c r="AK616" s="4"/>
    </row>
    <row r="617" spans="34:37" x14ac:dyDescent="0.35">
      <c r="AH617" s="9"/>
      <c r="AI617" s="9"/>
      <c r="AJ617" s="4"/>
      <c r="AK617" s="4"/>
    </row>
    <row r="618" spans="34:37" x14ac:dyDescent="0.35">
      <c r="AH618" s="9"/>
      <c r="AI618" s="9"/>
      <c r="AJ618" s="4"/>
      <c r="AK618" s="4"/>
    </row>
    <row r="619" spans="34:37" x14ac:dyDescent="0.35">
      <c r="AH619" s="9"/>
      <c r="AI619" s="9"/>
      <c r="AJ619" s="4"/>
      <c r="AK619" s="4"/>
    </row>
    <row r="620" spans="34:37" x14ac:dyDescent="0.35">
      <c r="AH620" s="9"/>
      <c r="AI620" s="9"/>
      <c r="AJ620" s="4"/>
      <c r="AK620" s="4"/>
    </row>
    <row r="621" spans="34:37" x14ac:dyDescent="0.35">
      <c r="AH621" s="9"/>
      <c r="AI621" s="9"/>
      <c r="AJ621" s="4"/>
      <c r="AK621" s="4"/>
    </row>
    <row r="622" spans="34:37" x14ac:dyDescent="0.35">
      <c r="AH622" s="9"/>
      <c r="AI622" s="9"/>
      <c r="AJ622" s="4"/>
      <c r="AK622" s="4"/>
    </row>
    <row r="623" spans="34:37" x14ac:dyDescent="0.35">
      <c r="AH623" s="9"/>
      <c r="AI623" s="9"/>
      <c r="AJ623" s="4"/>
      <c r="AK623" s="4"/>
    </row>
    <row r="624" spans="34:37" x14ac:dyDescent="0.35">
      <c r="AH624" s="9"/>
      <c r="AI624" s="9"/>
      <c r="AJ624" s="4"/>
      <c r="AK624" s="4"/>
    </row>
    <row r="625" spans="34:37" x14ac:dyDescent="0.35">
      <c r="AH625" s="9"/>
      <c r="AI625" s="9"/>
      <c r="AJ625" s="4"/>
      <c r="AK625" s="4"/>
    </row>
    <row r="626" spans="34:37" x14ac:dyDescent="0.35">
      <c r="AH626" s="9"/>
      <c r="AI626" s="9"/>
      <c r="AJ626" s="4"/>
      <c r="AK626" s="4"/>
    </row>
    <row r="627" spans="34:37" x14ac:dyDescent="0.35">
      <c r="AH627" s="9"/>
      <c r="AI627" s="9"/>
      <c r="AJ627" s="4"/>
      <c r="AK627" s="4"/>
    </row>
    <row r="628" spans="34:37" x14ac:dyDescent="0.35">
      <c r="AH628" s="9"/>
      <c r="AI628" s="9"/>
      <c r="AJ628" s="4"/>
      <c r="AK628" s="4"/>
    </row>
    <row r="629" spans="34:37" x14ac:dyDescent="0.35">
      <c r="AH629" s="9"/>
      <c r="AI629" s="9"/>
      <c r="AJ629" s="4"/>
      <c r="AK629" s="4"/>
    </row>
    <row r="630" spans="34:37" x14ac:dyDescent="0.35">
      <c r="AH630" s="9"/>
      <c r="AI630" s="9"/>
      <c r="AJ630" s="4"/>
      <c r="AK630" s="4"/>
    </row>
    <row r="631" spans="34:37" x14ac:dyDescent="0.35">
      <c r="AH631" s="9"/>
      <c r="AI631" s="9"/>
      <c r="AJ631" s="4"/>
      <c r="AK631" s="4"/>
    </row>
    <row r="632" spans="34:37" x14ac:dyDescent="0.35">
      <c r="AH632" s="9"/>
      <c r="AI632" s="9"/>
      <c r="AJ632" s="4"/>
      <c r="AK632" s="4"/>
    </row>
    <row r="633" spans="34:37" x14ac:dyDescent="0.35">
      <c r="AH633" s="9"/>
      <c r="AI633" s="9"/>
      <c r="AJ633" s="4"/>
      <c r="AK633" s="4"/>
    </row>
    <row r="634" spans="34:37" x14ac:dyDescent="0.35">
      <c r="AH634" s="9"/>
      <c r="AI634" s="9"/>
      <c r="AJ634" s="4"/>
      <c r="AK634" s="4"/>
    </row>
    <row r="635" spans="34:37" x14ac:dyDescent="0.35">
      <c r="AH635" s="9"/>
      <c r="AI635" s="9"/>
      <c r="AJ635" s="4"/>
      <c r="AK635" s="4"/>
    </row>
    <row r="636" spans="34:37" x14ac:dyDescent="0.35">
      <c r="AH636" s="9"/>
      <c r="AI636" s="9"/>
      <c r="AJ636" s="4"/>
      <c r="AK636" s="4"/>
    </row>
    <row r="637" spans="34:37" x14ac:dyDescent="0.35">
      <c r="AH637" s="9"/>
      <c r="AI637" s="9"/>
      <c r="AJ637" s="4"/>
      <c r="AK637" s="4"/>
    </row>
    <row r="638" spans="34:37" x14ac:dyDescent="0.35">
      <c r="AH638" s="9"/>
      <c r="AI638" s="9"/>
      <c r="AJ638" s="4"/>
      <c r="AK638" s="4"/>
    </row>
    <row r="639" spans="34:37" x14ac:dyDescent="0.35">
      <c r="AH639" s="9"/>
      <c r="AI639" s="9"/>
      <c r="AJ639" s="4"/>
      <c r="AK639" s="4"/>
    </row>
    <row r="640" spans="34:37" x14ac:dyDescent="0.35">
      <c r="AH640" s="9"/>
      <c r="AI640" s="9"/>
      <c r="AJ640" s="4"/>
      <c r="AK640" s="4"/>
    </row>
    <row r="641" spans="34:37" x14ac:dyDescent="0.35">
      <c r="AH641" s="9"/>
      <c r="AI641" s="9"/>
      <c r="AJ641" s="4"/>
      <c r="AK641" s="4"/>
    </row>
    <row r="642" spans="34:37" x14ac:dyDescent="0.35">
      <c r="AH642" s="9"/>
      <c r="AI642" s="9"/>
      <c r="AJ642" s="4"/>
      <c r="AK642" s="4"/>
    </row>
    <row r="643" spans="34:37" x14ac:dyDescent="0.35">
      <c r="AH643" s="9"/>
      <c r="AI643" s="9"/>
      <c r="AJ643" s="4"/>
      <c r="AK643" s="4"/>
    </row>
    <row r="644" spans="34:37" x14ac:dyDescent="0.35">
      <c r="AH644" s="9"/>
      <c r="AI644" s="9"/>
      <c r="AJ644" s="4"/>
      <c r="AK644" s="4"/>
    </row>
    <row r="645" spans="34:37" x14ac:dyDescent="0.35">
      <c r="AH645" s="9"/>
      <c r="AI645" s="9"/>
      <c r="AJ645" s="4"/>
      <c r="AK645" s="4"/>
    </row>
    <row r="646" spans="34:37" x14ac:dyDescent="0.35">
      <c r="AH646" s="9"/>
      <c r="AI646" s="9"/>
      <c r="AJ646" s="4"/>
      <c r="AK646" s="4"/>
    </row>
    <row r="647" spans="34:37" x14ac:dyDescent="0.35">
      <c r="AH647" s="9"/>
      <c r="AI647" s="9"/>
      <c r="AJ647" s="4"/>
      <c r="AK647" s="4"/>
    </row>
    <row r="648" spans="34:37" x14ac:dyDescent="0.35">
      <c r="AH648" s="9"/>
      <c r="AI648" s="9"/>
      <c r="AJ648" s="4"/>
      <c r="AK648" s="4"/>
    </row>
    <row r="649" spans="34:37" x14ac:dyDescent="0.35">
      <c r="AH649" s="9"/>
      <c r="AI649" s="9"/>
      <c r="AJ649" s="4"/>
      <c r="AK649" s="4"/>
    </row>
    <row r="650" spans="34:37" x14ac:dyDescent="0.35">
      <c r="AH650" s="9"/>
      <c r="AI650" s="9"/>
      <c r="AJ650" s="4"/>
      <c r="AK650" s="4"/>
    </row>
    <row r="651" spans="34:37" x14ac:dyDescent="0.35">
      <c r="AH651" s="9"/>
      <c r="AI651" s="9"/>
      <c r="AJ651" s="4"/>
      <c r="AK651" s="4"/>
    </row>
    <row r="652" spans="34:37" x14ac:dyDescent="0.35">
      <c r="AH652" s="9"/>
      <c r="AI652" s="9"/>
      <c r="AJ652" s="4"/>
      <c r="AK652" s="4"/>
    </row>
    <row r="653" spans="34:37" x14ac:dyDescent="0.35">
      <c r="AH653" s="9"/>
      <c r="AI653" s="9"/>
      <c r="AJ653" s="4"/>
      <c r="AK653" s="4"/>
    </row>
    <row r="654" spans="34:37" x14ac:dyDescent="0.35">
      <c r="AH654" s="9"/>
      <c r="AI654" s="9"/>
      <c r="AJ654" s="4"/>
      <c r="AK654" s="4"/>
    </row>
    <row r="655" spans="34:37" x14ac:dyDescent="0.35">
      <c r="AH655" s="9"/>
      <c r="AI655" s="9"/>
      <c r="AJ655" s="4"/>
      <c r="AK655" s="4"/>
    </row>
    <row r="656" spans="34:37" x14ac:dyDescent="0.35">
      <c r="AH656" s="9"/>
      <c r="AI656" s="9"/>
      <c r="AJ656" s="4"/>
      <c r="AK656" s="4"/>
    </row>
    <row r="657" spans="34:37" x14ac:dyDescent="0.35">
      <c r="AH657" s="9"/>
      <c r="AI657" s="9"/>
      <c r="AJ657" s="4"/>
      <c r="AK657" s="4"/>
    </row>
    <row r="658" spans="34:37" x14ac:dyDescent="0.35">
      <c r="AH658" s="9"/>
      <c r="AI658" s="9"/>
      <c r="AJ658" s="4"/>
      <c r="AK658" s="4"/>
    </row>
    <row r="659" spans="34:37" x14ac:dyDescent="0.35">
      <c r="AH659" s="9"/>
      <c r="AI659" s="9"/>
      <c r="AJ659" s="4"/>
      <c r="AK659" s="4"/>
    </row>
    <row r="660" spans="34:37" x14ac:dyDescent="0.35">
      <c r="AH660" s="9"/>
      <c r="AI660" s="9"/>
      <c r="AJ660" s="4"/>
      <c r="AK660" s="4"/>
    </row>
    <row r="661" spans="34:37" x14ac:dyDescent="0.35">
      <c r="AH661" s="9"/>
      <c r="AI661" s="9"/>
      <c r="AJ661" s="4"/>
      <c r="AK661" s="4"/>
    </row>
    <row r="662" spans="34:37" x14ac:dyDescent="0.35">
      <c r="AH662" s="9"/>
      <c r="AI662" s="9"/>
      <c r="AJ662" s="4"/>
      <c r="AK662" s="4"/>
    </row>
    <row r="663" spans="34:37" x14ac:dyDescent="0.35">
      <c r="AH663" s="9"/>
      <c r="AI663" s="9"/>
      <c r="AJ663" s="4"/>
      <c r="AK663" s="4"/>
    </row>
    <row r="664" spans="34:37" x14ac:dyDescent="0.35">
      <c r="AH664" s="9"/>
      <c r="AI664" s="9"/>
      <c r="AJ664" s="4"/>
      <c r="AK664" s="4"/>
    </row>
    <row r="665" spans="34:37" x14ac:dyDescent="0.35">
      <c r="AH665" s="9"/>
      <c r="AI665" s="9"/>
      <c r="AJ665" s="4"/>
      <c r="AK665" s="4"/>
    </row>
    <row r="666" spans="34:37" x14ac:dyDescent="0.35">
      <c r="AH666" s="9"/>
      <c r="AI666" s="9"/>
      <c r="AJ666" s="4"/>
      <c r="AK666" s="4"/>
    </row>
    <row r="667" spans="34:37" x14ac:dyDescent="0.35">
      <c r="AH667" s="9"/>
      <c r="AI667" s="9"/>
      <c r="AJ667" s="4"/>
      <c r="AK667" s="4"/>
    </row>
    <row r="668" spans="34:37" x14ac:dyDescent="0.35">
      <c r="AH668" s="9"/>
      <c r="AI668" s="9"/>
      <c r="AJ668" s="4"/>
      <c r="AK668" s="4"/>
    </row>
    <row r="669" spans="34:37" x14ac:dyDescent="0.35">
      <c r="AH669" s="9"/>
      <c r="AI669" s="9"/>
      <c r="AJ669" s="4"/>
      <c r="AK669" s="4"/>
    </row>
    <row r="670" spans="34:37" x14ac:dyDescent="0.35">
      <c r="AH670" s="9"/>
      <c r="AI670" s="9"/>
      <c r="AJ670" s="4"/>
      <c r="AK670" s="4"/>
    </row>
    <row r="671" spans="34:37" x14ac:dyDescent="0.35">
      <c r="AH671" s="9"/>
      <c r="AI671" s="9"/>
      <c r="AJ671" s="4"/>
      <c r="AK671" s="4"/>
    </row>
    <row r="672" spans="34:37" x14ac:dyDescent="0.35">
      <c r="AH672" s="9"/>
      <c r="AI672" s="9"/>
      <c r="AJ672" s="4"/>
      <c r="AK672" s="4"/>
    </row>
    <row r="673" spans="34:37" x14ac:dyDescent="0.35">
      <c r="AH673" s="9"/>
      <c r="AI673" s="9"/>
      <c r="AJ673" s="4"/>
      <c r="AK673" s="4"/>
    </row>
    <row r="674" spans="34:37" x14ac:dyDescent="0.35">
      <c r="AH674" s="9"/>
      <c r="AI674" s="9"/>
      <c r="AJ674" s="4"/>
      <c r="AK674" s="4"/>
    </row>
    <row r="675" spans="34:37" x14ac:dyDescent="0.35">
      <c r="AH675" s="9"/>
      <c r="AI675" s="9"/>
      <c r="AJ675" s="4"/>
      <c r="AK675" s="4"/>
    </row>
    <row r="676" spans="34:37" x14ac:dyDescent="0.35">
      <c r="AH676" s="9"/>
      <c r="AI676" s="9"/>
      <c r="AJ676" s="4"/>
      <c r="AK676" s="4"/>
    </row>
    <row r="677" spans="34:37" x14ac:dyDescent="0.35">
      <c r="AH677" s="9"/>
      <c r="AI677" s="9"/>
      <c r="AJ677" s="4"/>
      <c r="AK677" s="4"/>
    </row>
    <row r="678" spans="34:37" x14ac:dyDescent="0.35">
      <c r="AH678" s="9"/>
      <c r="AI678" s="9"/>
      <c r="AJ678" s="4"/>
      <c r="AK678" s="4"/>
    </row>
    <row r="679" spans="34:37" x14ac:dyDescent="0.35">
      <c r="AH679" s="9"/>
      <c r="AI679" s="9"/>
      <c r="AJ679" s="4"/>
      <c r="AK679" s="4"/>
    </row>
    <row r="680" spans="34:37" x14ac:dyDescent="0.35">
      <c r="AH680" s="9"/>
      <c r="AI680" s="9"/>
      <c r="AJ680" s="4"/>
      <c r="AK680" s="4"/>
    </row>
    <row r="681" spans="34:37" x14ac:dyDescent="0.35">
      <c r="AH681" s="9"/>
      <c r="AI681" s="9"/>
      <c r="AJ681" s="4"/>
      <c r="AK681" s="4"/>
    </row>
    <row r="682" spans="34:37" x14ac:dyDescent="0.35">
      <c r="AH682" s="9"/>
      <c r="AI682" s="9"/>
      <c r="AJ682" s="4"/>
      <c r="AK682" s="4"/>
    </row>
    <row r="683" spans="34:37" x14ac:dyDescent="0.35">
      <c r="AH683" s="9"/>
      <c r="AI683" s="9"/>
      <c r="AJ683" s="4"/>
      <c r="AK683" s="4"/>
    </row>
    <row r="684" spans="34:37" x14ac:dyDescent="0.35">
      <c r="AH684" s="9"/>
      <c r="AI684" s="9"/>
      <c r="AJ684" s="4"/>
      <c r="AK684" s="4"/>
    </row>
    <row r="685" spans="34:37" x14ac:dyDescent="0.35">
      <c r="AH685" s="9"/>
      <c r="AI685" s="9"/>
      <c r="AJ685" s="4"/>
      <c r="AK685" s="4"/>
    </row>
    <row r="686" spans="34:37" x14ac:dyDescent="0.35">
      <c r="AH686" s="9"/>
      <c r="AI686" s="9"/>
      <c r="AJ686" s="4"/>
      <c r="AK686" s="4"/>
    </row>
    <row r="687" spans="34:37" x14ac:dyDescent="0.35">
      <c r="AH687" s="9"/>
      <c r="AI687" s="9"/>
      <c r="AJ687" s="4"/>
      <c r="AK687" s="4"/>
    </row>
    <row r="688" spans="34:37" x14ac:dyDescent="0.35">
      <c r="AH688" s="9"/>
      <c r="AI688" s="9"/>
      <c r="AJ688" s="4"/>
      <c r="AK688" s="4"/>
    </row>
    <row r="689" spans="34:37" x14ac:dyDescent="0.35">
      <c r="AH689" s="9"/>
      <c r="AI689" s="9"/>
      <c r="AJ689" s="4"/>
      <c r="AK689" s="4"/>
    </row>
    <row r="690" spans="34:37" x14ac:dyDescent="0.35">
      <c r="AH690" s="9"/>
      <c r="AI690" s="9"/>
      <c r="AJ690" s="4"/>
      <c r="AK690" s="4"/>
    </row>
    <row r="691" spans="34:37" x14ac:dyDescent="0.35">
      <c r="AH691" s="9"/>
      <c r="AI691" s="9"/>
      <c r="AJ691" s="4"/>
      <c r="AK691" s="4"/>
    </row>
    <row r="692" spans="34:37" x14ac:dyDescent="0.35">
      <c r="AH692" s="9"/>
      <c r="AI692" s="9"/>
      <c r="AJ692" s="4"/>
      <c r="AK692" s="4"/>
    </row>
    <row r="693" spans="34:37" x14ac:dyDescent="0.35">
      <c r="AH693" s="9"/>
      <c r="AI693" s="9"/>
      <c r="AJ693" s="4"/>
      <c r="AK693" s="4"/>
    </row>
    <row r="694" spans="34:37" x14ac:dyDescent="0.35">
      <c r="AH694" s="9"/>
      <c r="AI694" s="9"/>
      <c r="AJ694" s="4"/>
      <c r="AK694" s="4"/>
    </row>
    <row r="695" spans="34:37" x14ac:dyDescent="0.35">
      <c r="AH695" s="9"/>
      <c r="AI695" s="9"/>
      <c r="AJ695" s="4"/>
      <c r="AK695" s="4"/>
    </row>
    <row r="696" spans="34:37" x14ac:dyDescent="0.35">
      <c r="AH696" s="9"/>
      <c r="AI696" s="9"/>
      <c r="AJ696" s="4"/>
      <c r="AK696" s="4"/>
    </row>
    <row r="697" spans="34:37" x14ac:dyDescent="0.35">
      <c r="AH697" s="9"/>
      <c r="AI697" s="9"/>
      <c r="AJ697" s="4"/>
      <c r="AK697" s="4"/>
    </row>
    <row r="698" spans="34:37" x14ac:dyDescent="0.35">
      <c r="AH698" s="9"/>
      <c r="AI698" s="9"/>
      <c r="AJ698" s="4"/>
      <c r="AK698" s="4"/>
    </row>
    <row r="699" spans="34:37" x14ac:dyDescent="0.35">
      <c r="AH699" s="9"/>
      <c r="AI699" s="9"/>
      <c r="AJ699" s="4"/>
      <c r="AK699" s="4"/>
    </row>
    <row r="700" spans="34:37" x14ac:dyDescent="0.35">
      <c r="AH700" s="9"/>
      <c r="AI700" s="9"/>
      <c r="AJ700" s="4"/>
      <c r="AK700" s="4"/>
    </row>
    <row r="701" spans="34:37" x14ac:dyDescent="0.35">
      <c r="AH701" s="9"/>
      <c r="AI701" s="9"/>
      <c r="AJ701" s="4"/>
      <c r="AK701" s="4"/>
    </row>
    <row r="702" spans="34:37" x14ac:dyDescent="0.35">
      <c r="AH702" s="9"/>
      <c r="AI702" s="9"/>
      <c r="AJ702" s="4"/>
      <c r="AK702" s="4"/>
    </row>
    <row r="703" spans="34:37" x14ac:dyDescent="0.35">
      <c r="AH703" s="9"/>
      <c r="AI703" s="9"/>
      <c r="AJ703" s="4"/>
      <c r="AK703" s="4"/>
    </row>
    <row r="704" spans="34:37" x14ac:dyDescent="0.35">
      <c r="AH704" s="9"/>
      <c r="AI704" s="9"/>
      <c r="AJ704" s="4"/>
      <c r="AK704" s="4"/>
    </row>
    <row r="705" spans="34:37" x14ac:dyDescent="0.35">
      <c r="AH705" s="9"/>
      <c r="AI705" s="9"/>
      <c r="AJ705" s="4"/>
      <c r="AK705" s="4"/>
    </row>
    <row r="706" spans="34:37" x14ac:dyDescent="0.35">
      <c r="AH706" s="9"/>
      <c r="AI706" s="9"/>
      <c r="AJ706" s="4"/>
      <c r="AK706" s="4"/>
    </row>
    <row r="707" spans="34:37" x14ac:dyDescent="0.35">
      <c r="AH707" s="9"/>
      <c r="AI707" s="9"/>
      <c r="AJ707" s="4"/>
      <c r="AK707" s="4"/>
    </row>
    <row r="708" spans="34:37" x14ac:dyDescent="0.35">
      <c r="AH708" s="9"/>
      <c r="AI708" s="9"/>
      <c r="AJ708" s="4"/>
      <c r="AK708" s="4"/>
    </row>
    <row r="709" spans="34:37" x14ac:dyDescent="0.35">
      <c r="AH709" s="9"/>
      <c r="AI709" s="9"/>
      <c r="AJ709" s="4"/>
      <c r="AK709" s="4"/>
    </row>
    <row r="710" spans="34:37" x14ac:dyDescent="0.35">
      <c r="AH710" s="9"/>
      <c r="AI710" s="9"/>
      <c r="AJ710" s="4"/>
      <c r="AK710" s="4"/>
    </row>
    <row r="711" spans="34:37" x14ac:dyDescent="0.35">
      <c r="AH711" s="9"/>
      <c r="AI711" s="9"/>
      <c r="AJ711" s="4"/>
      <c r="AK711" s="4"/>
    </row>
    <row r="712" spans="34:37" x14ac:dyDescent="0.35">
      <c r="AH712" s="9"/>
      <c r="AI712" s="9"/>
      <c r="AJ712" s="4"/>
      <c r="AK712" s="4"/>
    </row>
    <row r="713" spans="34:37" x14ac:dyDescent="0.35">
      <c r="AH713" s="9"/>
      <c r="AI713" s="9"/>
      <c r="AJ713" s="4"/>
      <c r="AK713" s="4"/>
    </row>
    <row r="714" spans="34:37" x14ac:dyDescent="0.35">
      <c r="AH714" s="9"/>
      <c r="AI714" s="9"/>
      <c r="AJ714" s="4"/>
      <c r="AK714" s="4"/>
    </row>
    <row r="715" spans="34:37" x14ac:dyDescent="0.35">
      <c r="AH715" s="9"/>
      <c r="AI715" s="9"/>
      <c r="AJ715" s="4"/>
      <c r="AK715" s="4"/>
    </row>
    <row r="716" spans="34:37" x14ac:dyDescent="0.35">
      <c r="AH716" s="9"/>
      <c r="AI716" s="9"/>
      <c r="AJ716" s="4"/>
      <c r="AK716" s="4"/>
    </row>
    <row r="717" spans="34:37" x14ac:dyDescent="0.35">
      <c r="AH717" s="9"/>
      <c r="AI717" s="9"/>
      <c r="AJ717" s="4"/>
      <c r="AK717" s="4"/>
    </row>
    <row r="718" spans="34:37" x14ac:dyDescent="0.35">
      <c r="AH718" s="9"/>
      <c r="AI718" s="9"/>
      <c r="AJ718" s="4"/>
      <c r="AK718" s="4"/>
    </row>
    <row r="719" spans="34:37" x14ac:dyDescent="0.35">
      <c r="AH719" s="9"/>
      <c r="AI719" s="9"/>
      <c r="AJ719" s="4"/>
      <c r="AK719" s="4"/>
    </row>
    <row r="720" spans="34:37" x14ac:dyDescent="0.35">
      <c r="AH720" s="9"/>
      <c r="AI720" s="9"/>
      <c r="AJ720" s="4"/>
      <c r="AK720" s="4"/>
    </row>
    <row r="721" spans="34:37" x14ac:dyDescent="0.35">
      <c r="AH721" s="9"/>
      <c r="AI721" s="9"/>
      <c r="AJ721" s="4"/>
      <c r="AK721" s="4"/>
    </row>
    <row r="722" spans="34:37" x14ac:dyDescent="0.35">
      <c r="AH722" s="9"/>
      <c r="AI722" s="9"/>
      <c r="AJ722" s="4"/>
      <c r="AK722" s="4"/>
    </row>
    <row r="723" spans="34:37" x14ac:dyDescent="0.35">
      <c r="AH723" s="9"/>
      <c r="AI723" s="9"/>
      <c r="AJ723" s="4"/>
      <c r="AK723" s="4"/>
    </row>
    <row r="724" spans="34:37" x14ac:dyDescent="0.35">
      <c r="AH724" s="9"/>
      <c r="AI724" s="9"/>
      <c r="AJ724" s="4"/>
      <c r="AK724" s="4"/>
    </row>
    <row r="725" spans="34:37" x14ac:dyDescent="0.35">
      <c r="AH725" s="9"/>
      <c r="AI725" s="9"/>
      <c r="AJ725" s="4"/>
      <c r="AK725" s="4"/>
    </row>
    <row r="726" spans="34:37" x14ac:dyDescent="0.35">
      <c r="AH726" s="9"/>
      <c r="AI726" s="9"/>
      <c r="AJ726" s="4"/>
      <c r="AK726" s="4"/>
    </row>
    <row r="727" spans="34:37" x14ac:dyDescent="0.35">
      <c r="AH727" s="9"/>
      <c r="AI727" s="9"/>
      <c r="AJ727" s="4"/>
      <c r="AK727" s="4"/>
    </row>
    <row r="728" spans="34:37" x14ac:dyDescent="0.35">
      <c r="AH728" s="9"/>
      <c r="AI728" s="9"/>
      <c r="AJ728" s="4"/>
      <c r="AK728" s="4"/>
    </row>
    <row r="729" spans="34:37" x14ac:dyDescent="0.35">
      <c r="AH729" s="9"/>
      <c r="AI729" s="9"/>
      <c r="AJ729" s="4"/>
      <c r="AK729" s="4"/>
    </row>
    <row r="730" spans="34:37" x14ac:dyDescent="0.35">
      <c r="AH730" s="9"/>
      <c r="AI730" s="9"/>
      <c r="AJ730" s="4"/>
      <c r="AK730" s="4"/>
    </row>
    <row r="731" spans="34:37" x14ac:dyDescent="0.35">
      <c r="AH731" s="9"/>
      <c r="AI731" s="9"/>
      <c r="AJ731" s="4"/>
      <c r="AK731" s="4"/>
    </row>
    <row r="732" spans="34:37" x14ac:dyDescent="0.35">
      <c r="AH732" s="9"/>
      <c r="AI732" s="9"/>
      <c r="AJ732" s="4"/>
      <c r="AK732" s="4"/>
    </row>
    <row r="733" spans="34:37" x14ac:dyDescent="0.35">
      <c r="AH733" s="9"/>
      <c r="AI733" s="9"/>
      <c r="AJ733" s="4"/>
      <c r="AK733" s="4"/>
    </row>
    <row r="734" spans="34:37" x14ac:dyDescent="0.35">
      <c r="AH734" s="9"/>
      <c r="AI734" s="9"/>
      <c r="AJ734" s="4"/>
      <c r="AK734" s="4"/>
    </row>
    <row r="735" spans="34:37" x14ac:dyDescent="0.35">
      <c r="AH735" s="9"/>
      <c r="AI735" s="9"/>
      <c r="AJ735" s="4"/>
      <c r="AK735" s="4"/>
    </row>
    <row r="736" spans="34:37" x14ac:dyDescent="0.35">
      <c r="AH736" s="9"/>
      <c r="AI736" s="9"/>
      <c r="AJ736" s="4"/>
      <c r="AK736" s="4"/>
    </row>
    <row r="737" spans="34:37" x14ac:dyDescent="0.35">
      <c r="AH737" s="9"/>
      <c r="AI737" s="9"/>
      <c r="AJ737" s="4"/>
      <c r="AK737" s="4"/>
    </row>
    <row r="738" spans="34:37" x14ac:dyDescent="0.35">
      <c r="AH738" s="9"/>
      <c r="AI738" s="9"/>
      <c r="AJ738" s="4"/>
      <c r="AK738" s="4"/>
    </row>
    <row r="739" spans="34:37" x14ac:dyDescent="0.35">
      <c r="AH739" s="9"/>
      <c r="AI739" s="9"/>
      <c r="AJ739" s="4"/>
      <c r="AK739" s="4"/>
    </row>
    <row r="740" spans="34:37" x14ac:dyDescent="0.35">
      <c r="AH740" s="9"/>
      <c r="AI740" s="9"/>
      <c r="AJ740" s="4"/>
      <c r="AK740" s="4"/>
    </row>
    <row r="741" spans="34:37" x14ac:dyDescent="0.35">
      <c r="AH741" s="9"/>
      <c r="AI741" s="9"/>
      <c r="AJ741" s="4"/>
      <c r="AK741" s="4"/>
    </row>
    <row r="742" spans="34:37" x14ac:dyDescent="0.35">
      <c r="AH742" s="9"/>
      <c r="AI742" s="9"/>
      <c r="AJ742" s="4"/>
      <c r="AK742" s="4"/>
    </row>
    <row r="743" spans="34:37" x14ac:dyDescent="0.35">
      <c r="AH743" s="9"/>
      <c r="AI743" s="9"/>
      <c r="AJ743" s="4"/>
      <c r="AK743" s="4"/>
    </row>
    <row r="744" spans="34:37" x14ac:dyDescent="0.35">
      <c r="AH744" s="9"/>
      <c r="AI744" s="9"/>
      <c r="AJ744" s="4"/>
      <c r="AK744" s="4"/>
    </row>
    <row r="745" spans="34:37" x14ac:dyDescent="0.35">
      <c r="AH745" s="9"/>
      <c r="AI745" s="9"/>
      <c r="AJ745" s="4"/>
      <c r="AK745" s="4"/>
    </row>
    <row r="746" spans="34:37" x14ac:dyDescent="0.35">
      <c r="AH746" s="9"/>
      <c r="AI746" s="9"/>
      <c r="AJ746" s="4"/>
      <c r="AK746" s="4"/>
    </row>
    <row r="747" spans="34:37" x14ac:dyDescent="0.35">
      <c r="AH747" s="9"/>
      <c r="AI747" s="9"/>
      <c r="AJ747" s="4"/>
      <c r="AK747" s="4"/>
    </row>
    <row r="748" spans="34:37" x14ac:dyDescent="0.35">
      <c r="AH748" s="9"/>
      <c r="AI748" s="9"/>
      <c r="AJ748" s="4"/>
      <c r="AK748" s="4"/>
    </row>
    <row r="749" spans="34:37" x14ac:dyDescent="0.35">
      <c r="AH749" s="9"/>
      <c r="AI749" s="9"/>
      <c r="AJ749" s="4"/>
      <c r="AK749" s="4"/>
    </row>
    <row r="750" spans="34:37" x14ac:dyDescent="0.35">
      <c r="AH750" s="9"/>
      <c r="AI750" s="9"/>
      <c r="AJ750" s="4"/>
      <c r="AK750" s="4"/>
    </row>
    <row r="751" spans="34:37" x14ac:dyDescent="0.35">
      <c r="AH751" s="9"/>
      <c r="AI751" s="9"/>
      <c r="AJ751" s="4"/>
      <c r="AK751" s="4"/>
    </row>
    <row r="752" spans="34:37" x14ac:dyDescent="0.35">
      <c r="AH752" s="9"/>
      <c r="AI752" s="9"/>
      <c r="AJ752" s="4"/>
      <c r="AK752" s="4"/>
    </row>
    <row r="753" spans="34:37" x14ac:dyDescent="0.35">
      <c r="AH753" s="9"/>
      <c r="AI753" s="9"/>
      <c r="AJ753" s="4"/>
      <c r="AK753" s="4"/>
    </row>
    <row r="754" spans="34:37" x14ac:dyDescent="0.35">
      <c r="AH754" s="9"/>
      <c r="AI754" s="9"/>
      <c r="AJ754" s="4"/>
      <c r="AK754" s="4"/>
    </row>
    <row r="755" spans="34:37" x14ac:dyDescent="0.35">
      <c r="AH755" s="9"/>
      <c r="AI755" s="9"/>
      <c r="AJ755" s="4"/>
      <c r="AK755" s="4"/>
    </row>
    <row r="756" spans="34:37" x14ac:dyDescent="0.35">
      <c r="AH756" s="9"/>
      <c r="AI756" s="9"/>
      <c r="AJ756" s="4"/>
      <c r="AK756" s="4"/>
    </row>
    <row r="757" spans="34:37" x14ac:dyDescent="0.35">
      <c r="AH757" s="9"/>
      <c r="AI757" s="9"/>
      <c r="AJ757" s="4"/>
      <c r="AK757" s="4"/>
    </row>
    <row r="758" spans="34:37" x14ac:dyDescent="0.35">
      <c r="AH758" s="9"/>
      <c r="AI758" s="9"/>
      <c r="AJ758" s="4"/>
      <c r="AK758" s="4"/>
    </row>
    <row r="759" spans="34:37" x14ac:dyDescent="0.35">
      <c r="AH759" s="9"/>
      <c r="AI759" s="9"/>
      <c r="AJ759" s="4"/>
      <c r="AK759" s="4"/>
    </row>
    <row r="760" spans="34:37" x14ac:dyDescent="0.35">
      <c r="AH760" s="9"/>
      <c r="AI760" s="9"/>
      <c r="AJ760" s="4"/>
      <c r="AK760" s="4"/>
    </row>
    <row r="761" spans="34:37" x14ac:dyDescent="0.35">
      <c r="AH761" s="9"/>
      <c r="AI761" s="9"/>
      <c r="AJ761" s="4"/>
      <c r="AK761" s="4"/>
    </row>
    <row r="762" spans="34:37" x14ac:dyDescent="0.35">
      <c r="AH762" s="9"/>
      <c r="AI762" s="9"/>
      <c r="AJ762" s="4"/>
      <c r="AK762" s="4"/>
    </row>
    <row r="763" spans="34:37" x14ac:dyDescent="0.35">
      <c r="AH763" s="9"/>
      <c r="AI763" s="9"/>
      <c r="AJ763" s="4"/>
      <c r="AK763" s="4"/>
    </row>
    <row r="764" spans="34:37" x14ac:dyDescent="0.35">
      <c r="AH764" s="9"/>
      <c r="AI764" s="9"/>
      <c r="AJ764" s="4"/>
      <c r="AK764" s="4"/>
    </row>
    <row r="765" spans="34:37" x14ac:dyDescent="0.35">
      <c r="AH765" s="9"/>
      <c r="AI765" s="9"/>
      <c r="AJ765" s="4"/>
      <c r="AK765" s="4"/>
    </row>
    <row r="766" spans="34:37" x14ac:dyDescent="0.35">
      <c r="AH766" s="9"/>
      <c r="AI766" s="9"/>
      <c r="AJ766" s="4"/>
      <c r="AK766" s="4"/>
    </row>
    <row r="767" spans="34:37" x14ac:dyDescent="0.35">
      <c r="AH767" s="9"/>
      <c r="AI767" s="9"/>
      <c r="AJ767" s="4"/>
      <c r="AK767" s="4"/>
    </row>
    <row r="768" spans="34:37" x14ac:dyDescent="0.35">
      <c r="AH768" s="9"/>
      <c r="AI768" s="9"/>
      <c r="AJ768" s="4"/>
      <c r="AK768" s="4"/>
    </row>
    <row r="769" spans="34:37" x14ac:dyDescent="0.35">
      <c r="AH769" s="9"/>
      <c r="AI769" s="9"/>
      <c r="AJ769" s="4"/>
      <c r="AK769" s="4"/>
    </row>
    <row r="770" spans="34:37" x14ac:dyDescent="0.35">
      <c r="AH770" s="9"/>
      <c r="AI770" s="9"/>
      <c r="AJ770" s="4"/>
      <c r="AK770" s="4"/>
    </row>
    <row r="771" spans="34:37" x14ac:dyDescent="0.35">
      <c r="AH771" s="9"/>
      <c r="AI771" s="9"/>
      <c r="AJ771" s="4"/>
      <c r="AK771" s="4"/>
    </row>
    <row r="772" spans="34:37" x14ac:dyDescent="0.35">
      <c r="AH772" s="9"/>
      <c r="AI772" s="9"/>
      <c r="AJ772" s="4"/>
      <c r="AK772" s="4"/>
    </row>
    <row r="773" spans="34:37" x14ac:dyDescent="0.35">
      <c r="AH773" s="9"/>
      <c r="AI773" s="9"/>
      <c r="AJ773" s="4"/>
      <c r="AK773" s="4"/>
    </row>
    <row r="774" spans="34:37" x14ac:dyDescent="0.35">
      <c r="AH774" s="9"/>
      <c r="AI774" s="9"/>
      <c r="AJ774" s="4"/>
      <c r="AK774" s="4"/>
    </row>
    <row r="775" spans="34:37" x14ac:dyDescent="0.35">
      <c r="AH775" s="9"/>
      <c r="AI775" s="9"/>
      <c r="AJ775" s="4"/>
      <c r="AK775" s="4"/>
    </row>
    <row r="776" spans="34:37" x14ac:dyDescent="0.35">
      <c r="AH776" s="9"/>
      <c r="AI776" s="9"/>
      <c r="AJ776" s="4"/>
      <c r="AK776" s="4"/>
    </row>
    <row r="777" spans="34:37" x14ac:dyDescent="0.35">
      <c r="AH777" s="9"/>
      <c r="AI777" s="9"/>
      <c r="AJ777" s="4"/>
      <c r="AK777" s="4"/>
    </row>
    <row r="778" spans="34:37" x14ac:dyDescent="0.35">
      <c r="AH778" s="9"/>
      <c r="AI778" s="9"/>
      <c r="AJ778" s="4"/>
      <c r="AK778" s="4"/>
    </row>
    <row r="779" spans="34:37" x14ac:dyDescent="0.35">
      <c r="AH779" s="9"/>
      <c r="AI779" s="9"/>
      <c r="AJ779" s="4"/>
      <c r="AK779" s="4"/>
    </row>
    <row r="780" spans="34:37" x14ac:dyDescent="0.35">
      <c r="AH780" s="9"/>
      <c r="AI780" s="9"/>
      <c r="AJ780" s="4"/>
      <c r="AK780" s="4"/>
    </row>
    <row r="781" spans="34:37" x14ac:dyDescent="0.35">
      <c r="AH781" s="9"/>
      <c r="AI781" s="9"/>
      <c r="AJ781" s="4"/>
      <c r="AK781" s="4"/>
    </row>
    <row r="782" spans="34:37" x14ac:dyDescent="0.35">
      <c r="AH782" s="9"/>
      <c r="AI782" s="9"/>
      <c r="AJ782" s="4"/>
      <c r="AK782" s="4"/>
    </row>
    <row r="783" spans="34:37" x14ac:dyDescent="0.35">
      <c r="AH783" s="9"/>
      <c r="AI783" s="9"/>
      <c r="AJ783" s="4"/>
      <c r="AK783" s="4"/>
    </row>
    <row r="784" spans="34:37" x14ac:dyDescent="0.35">
      <c r="AH784" s="9"/>
      <c r="AI784" s="9"/>
      <c r="AJ784" s="4"/>
      <c r="AK784" s="4"/>
    </row>
    <row r="785" spans="34:37" x14ac:dyDescent="0.35">
      <c r="AH785" s="9"/>
      <c r="AI785" s="9"/>
      <c r="AJ785" s="4"/>
      <c r="AK785" s="4"/>
    </row>
    <row r="786" spans="34:37" x14ac:dyDescent="0.35">
      <c r="AH786" s="9"/>
      <c r="AI786" s="9"/>
      <c r="AJ786" s="4"/>
      <c r="AK786" s="4"/>
    </row>
    <row r="787" spans="34:37" x14ac:dyDescent="0.35">
      <c r="AH787" s="9"/>
      <c r="AI787" s="9"/>
      <c r="AJ787" s="4"/>
      <c r="AK787" s="4"/>
    </row>
    <row r="788" spans="34:37" x14ac:dyDescent="0.35">
      <c r="AH788" s="9"/>
      <c r="AI788" s="9"/>
      <c r="AJ788" s="4"/>
      <c r="AK788" s="4"/>
    </row>
    <row r="789" spans="34:37" x14ac:dyDescent="0.35">
      <c r="AH789" s="9"/>
      <c r="AI789" s="9"/>
      <c r="AJ789" s="4"/>
      <c r="AK789" s="4"/>
    </row>
    <row r="790" spans="34:37" x14ac:dyDescent="0.35">
      <c r="AH790" s="9"/>
      <c r="AI790" s="9"/>
      <c r="AJ790" s="4"/>
      <c r="AK790" s="4"/>
    </row>
    <row r="791" spans="34:37" x14ac:dyDescent="0.35">
      <c r="AH791" s="9"/>
      <c r="AI791" s="9"/>
      <c r="AJ791" s="4"/>
      <c r="AK791" s="4"/>
    </row>
    <row r="792" spans="34:37" x14ac:dyDescent="0.35">
      <c r="AH792" s="9"/>
      <c r="AI792" s="9"/>
      <c r="AJ792" s="4"/>
      <c r="AK792" s="4"/>
    </row>
    <row r="793" spans="34:37" x14ac:dyDescent="0.35">
      <c r="AH793" s="9"/>
      <c r="AI793" s="9"/>
      <c r="AJ793" s="4"/>
      <c r="AK793" s="4"/>
    </row>
    <row r="794" spans="34:37" x14ac:dyDescent="0.35">
      <c r="AH794" s="9"/>
      <c r="AI794" s="9"/>
      <c r="AJ794" s="4"/>
      <c r="AK794" s="4"/>
    </row>
    <row r="795" spans="34:37" x14ac:dyDescent="0.35">
      <c r="AH795" s="9"/>
      <c r="AI795" s="9"/>
      <c r="AJ795" s="4"/>
      <c r="AK795" s="4"/>
    </row>
    <row r="796" spans="34:37" x14ac:dyDescent="0.35">
      <c r="AH796" s="9"/>
      <c r="AI796" s="9"/>
      <c r="AJ796" s="4"/>
      <c r="AK796" s="4"/>
    </row>
    <row r="797" spans="34:37" x14ac:dyDescent="0.35">
      <c r="AH797" s="9"/>
      <c r="AI797" s="9"/>
      <c r="AJ797" s="4"/>
      <c r="AK797" s="4"/>
    </row>
    <row r="798" spans="34:37" x14ac:dyDescent="0.35">
      <c r="AH798" s="9"/>
      <c r="AI798" s="9"/>
      <c r="AJ798" s="4"/>
      <c r="AK798" s="4"/>
    </row>
    <row r="799" spans="34:37" x14ac:dyDescent="0.35">
      <c r="AH799" s="9"/>
      <c r="AI799" s="9"/>
      <c r="AJ799" s="4"/>
      <c r="AK799" s="4"/>
    </row>
    <row r="800" spans="34:37" x14ac:dyDescent="0.35">
      <c r="AH800" s="9"/>
      <c r="AI800" s="9"/>
      <c r="AJ800" s="4"/>
      <c r="AK800" s="4"/>
    </row>
    <row r="801" spans="34:37" x14ac:dyDescent="0.35">
      <c r="AH801" s="9"/>
      <c r="AI801" s="9"/>
      <c r="AJ801" s="4"/>
      <c r="AK801" s="4"/>
    </row>
    <row r="802" spans="34:37" x14ac:dyDescent="0.35">
      <c r="AH802" s="9"/>
      <c r="AI802" s="9"/>
      <c r="AJ802" s="4"/>
      <c r="AK802" s="4"/>
    </row>
    <row r="803" spans="34:37" x14ac:dyDescent="0.35">
      <c r="AH803" s="9"/>
      <c r="AI803" s="9"/>
      <c r="AJ803" s="4"/>
      <c r="AK803" s="4"/>
    </row>
    <row r="804" spans="34:37" x14ac:dyDescent="0.35">
      <c r="AH804" s="9"/>
      <c r="AI804" s="9"/>
      <c r="AJ804" s="4"/>
      <c r="AK804" s="4"/>
    </row>
    <row r="805" spans="34:37" x14ac:dyDescent="0.35">
      <c r="AH805" s="9"/>
      <c r="AI805" s="9"/>
      <c r="AJ805" s="4"/>
      <c r="AK805" s="4"/>
    </row>
    <row r="806" spans="34:37" x14ac:dyDescent="0.35">
      <c r="AH806" s="9"/>
      <c r="AI806" s="9"/>
      <c r="AJ806" s="4"/>
      <c r="AK806" s="4"/>
    </row>
    <row r="807" spans="34:37" x14ac:dyDescent="0.35">
      <c r="AH807" s="9"/>
      <c r="AI807" s="9"/>
      <c r="AJ807" s="4"/>
      <c r="AK807" s="4"/>
    </row>
    <row r="808" spans="34:37" x14ac:dyDescent="0.35">
      <c r="AH808" s="9"/>
      <c r="AI808" s="9"/>
      <c r="AJ808" s="4"/>
      <c r="AK808" s="4"/>
    </row>
    <row r="809" spans="34:37" x14ac:dyDescent="0.35">
      <c r="AH809" s="9"/>
      <c r="AI809" s="9"/>
      <c r="AJ809" s="4"/>
      <c r="AK809" s="4"/>
    </row>
    <row r="810" spans="34:37" x14ac:dyDescent="0.35">
      <c r="AH810" s="9"/>
      <c r="AI810" s="9"/>
      <c r="AJ810" s="4"/>
      <c r="AK810" s="4"/>
    </row>
    <row r="811" spans="34:37" x14ac:dyDescent="0.35">
      <c r="AH811" s="9"/>
      <c r="AI811" s="9"/>
      <c r="AJ811" s="4"/>
      <c r="AK811" s="4"/>
    </row>
    <row r="812" spans="34:37" x14ac:dyDescent="0.35">
      <c r="AH812" s="9"/>
      <c r="AI812" s="9"/>
      <c r="AJ812" s="4"/>
      <c r="AK812" s="4"/>
    </row>
    <row r="813" spans="34:37" x14ac:dyDescent="0.35">
      <c r="AH813" s="9"/>
      <c r="AI813" s="9"/>
      <c r="AJ813" s="4"/>
      <c r="AK813" s="4"/>
    </row>
    <row r="814" spans="34:37" x14ac:dyDescent="0.35">
      <c r="AH814" s="9"/>
      <c r="AI814" s="9"/>
      <c r="AJ814" s="4"/>
      <c r="AK814" s="4"/>
    </row>
    <row r="815" spans="34:37" x14ac:dyDescent="0.35">
      <c r="AH815" s="9"/>
      <c r="AI815" s="9"/>
      <c r="AJ815" s="4"/>
      <c r="AK815" s="4"/>
    </row>
    <row r="816" spans="34:37" x14ac:dyDescent="0.35">
      <c r="AH816" s="9"/>
      <c r="AI816" s="9"/>
      <c r="AJ816" s="4"/>
      <c r="AK816" s="4"/>
    </row>
    <row r="817" spans="34:37" x14ac:dyDescent="0.35">
      <c r="AH817" s="9"/>
      <c r="AI817" s="9"/>
      <c r="AJ817" s="4"/>
      <c r="AK817" s="4"/>
    </row>
    <row r="818" spans="34:37" x14ac:dyDescent="0.35">
      <c r="AH818" s="9"/>
      <c r="AI818" s="9"/>
      <c r="AJ818" s="4"/>
      <c r="AK818" s="4"/>
    </row>
    <row r="819" spans="34:37" x14ac:dyDescent="0.35">
      <c r="AH819" s="9"/>
      <c r="AI819" s="9"/>
      <c r="AJ819" s="4"/>
      <c r="AK819" s="4"/>
    </row>
    <row r="820" spans="34:37" x14ac:dyDescent="0.35">
      <c r="AH820" s="9"/>
      <c r="AI820" s="9"/>
      <c r="AJ820" s="4"/>
      <c r="AK820" s="4"/>
    </row>
    <row r="821" spans="34:37" x14ac:dyDescent="0.35">
      <c r="AH821" s="9"/>
      <c r="AI821" s="9"/>
      <c r="AJ821" s="4"/>
      <c r="AK821" s="4"/>
    </row>
    <row r="822" spans="34:37" x14ac:dyDescent="0.35">
      <c r="AH822" s="9"/>
      <c r="AI822" s="9"/>
      <c r="AJ822" s="4"/>
      <c r="AK822" s="4"/>
    </row>
    <row r="823" spans="34:37" x14ac:dyDescent="0.35">
      <c r="AH823" s="9"/>
      <c r="AI823" s="9"/>
      <c r="AJ823" s="4"/>
      <c r="AK823" s="4"/>
    </row>
    <row r="824" spans="34:37" x14ac:dyDescent="0.35">
      <c r="AH824" s="9"/>
      <c r="AI824" s="9"/>
      <c r="AJ824" s="4"/>
      <c r="AK824" s="4"/>
    </row>
    <row r="825" spans="34:37" x14ac:dyDescent="0.35">
      <c r="AH825" s="9"/>
      <c r="AI825" s="9"/>
      <c r="AJ825" s="4"/>
      <c r="AK825" s="4"/>
    </row>
    <row r="826" spans="34:37" x14ac:dyDescent="0.35">
      <c r="AH826" s="9"/>
      <c r="AI826" s="9"/>
      <c r="AJ826" s="4"/>
      <c r="AK826" s="4"/>
    </row>
    <row r="827" spans="34:37" x14ac:dyDescent="0.35">
      <c r="AH827" s="9"/>
      <c r="AI827" s="9"/>
      <c r="AJ827" s="4"/>
      <c r="AK827" s="4"/>
    </row>
    <row r="828" spans="34:37" x14ac:dyDescent="0.35">
      <c r="AH828" s="9"/>
      <c r="AI828" s="9"/>
      <c r="AJ828" s="4"/>
      <c r="AK828" s="4"/>
    </row>
    <row r="829" spans="34:37" x14ac:dyDescent="0.35">
      <c r="AH829" s="9"/>
      <c r="AI829" s="9"/>
      <c r="AJ829" s="4"/>
      <c r="AK829" s="4"/>
    </row>
    <row r="830" spans="34:37" x14ac:dyDescent="0.35">
      <c r="AH830" s="9"/>
      <c r="AI830" s="9"/>
      <c r="AJ830" s="4"/>
      <c r="AK830" s="4"/>
    </row>
    <row r="831" spans="34:37" x14ac:dyDescent="0.35">
      <c r="AH831" s="9"/>
      <c r="AI831" s="9"/>
      <c r="AJ831" s="4"/>
      <c r="AK831" s="4"/>
    </row>
    <row r="832" spans="34:37" x14ac:dyDescent="0.35">
      <c r="AH832" s="9"/>
      <c r="AI832" s="9"/>
      <c r="AJ832" s="4"/>
      <c r="AK832" s="4"/>
    </row>
    <row r="833" spans="34:37" x14ac:dyDescent="0.35">
      <c r="AH833" s="9"/>
      <c r="AI833" s="9"/>
      <c r="AJ833" s="4"/>
      <c r="AK833" s="4"/>
    </row>
    <row r="834" spans="34:37" x14ac:dyDescent="0.35">
      <c r="AH834" s="9"/>
      <c r="AI834" s="9"/>
      <c r="AJ834" s="4"/>
      <c r="AK834" s="4"/>
    </row>
    <row r="835" spans="34:37" x14ac:dyDescent="0.35">
      <c r="AH835" s="9"/>
      <c r="AI835" s="9"/>
      <c r="AJ835" s="4"/>
      <c r="AK835" s="4"/>
    </row>
    <row r="836" spans="34:37" x14ac:dyDescent="0.35">
      <c r="AH836" s="9"/>
      <c r="AI836" s="9"/>
      <c r="AJ836" s="4"/>
      <c r="AK836" s="4"/>
    </row>
    <row r="837" spans="34:37" x14ac:dyDescent="0.35">
      <c r="AH837" s="9"/>
      <c r="AI837" s="9"/>
      <c r="AJ837" s="4"/>
      <c r="AK837" s="4"/>
    </row>
    <row r="838" spans="34:37" x14ac:dyDescent="0.35">
      <c r="AH838" s="9"/>
      <c r="AI838" s="9"/>
      <c r="AJ838" s="4"/>
      <c r="AK838" s="4"/>
    </row>
    <row r="839" spans="34:37" x14ac:dyDescent="0.35">
      <c r="AH839" s="9"/>
      <c r="AI839" s="9"/>
      <c r="AJ839" s="4"/>
      <c r="AK839" s="4"/>
    </row>
    <row r="840" spans="34:37" x14ac:dyDescent="0.35">
      <c r="AH840" s="9"/>
      <c r="AI840" s="9"/>
      <c r="AJ840" s="4"/>
      <c r="AK840" s="4"/>
    </row>
    <row r="841" spans="34:37" x14ac:dyDescent="0.35">
      <c r="AH841" s="9"/>
      <c r="AI841" s="9"/>
      <c r="AJ841" s="4"/>
      <c r="AK841" s="4"/>
    </row>
    <row r="842" spans="34:37" x14ac:dyDescent="0.35">
      <c r="AH842" s="9"/>
      <c r="AI842" s="9"/>
      <c r="AJ842" s="4"/>
      <c r="AK842" s="4"/>
    </row>
    <row r="843" spans="34:37" x14ac:dyDescent="0.35">
      <c r="AH843" s="9"/>
      <c r="AI843" s="9"/>
      <c r="AJ843" s="4"/>
      <c r="AK843" s="4"/>
    </row>
    <row r="844" spans="34:37" x14ac:dyDescent="0.35">
      <c r="AH844" s="9"/>
      <c r="AI844" s="9"/>
      <c r="AJ844" s="4"/>
      <c r="AK844" s="4"/>
    </row>
    <row r="845" spans="34:37" x14ac:dyDescent="0.35">
      <c r="AH845" s="9"/>
      <c r="AI845" s="9"/>
      <c r="AJ845" s="4"/>
      <c r="AK845" s="4"/>
    </row>
    <row r="846" spans="34:37" x14ac:dyDescent="0.35">
      <c r="AH846" s="9"/>
      <c r="AI846" s="9"/>
      <c r="AJ846" s="4"/>
      <c r="AK846" s="4"/>
    </row>
    <row r="847" spans="34:37" x14ac:dyDescent="0.35">
      <c r="AH847" s="9"/>
      <c r="AI847" s="9"/>
      <c r="AJ847" s="4"/>
      <c r="AK847" s="4"/>
    </row>
    <row r="848" spans="34:37" x14ac:dyDescent="0.35">
      <c r="AH848" s="9"/>
      <c r="AI848" s="9"/>
      <c r="AJ848" s="4"/>
      <c r="AK848" s="4"/>
    </row>
    <row r="849" spans="34:37" x14ac:dyDescent="0.35">
      <c r="AH849" s="9"/>
      <c r="AI849" s="9"/>
      <c r="AJ849" s="4"/>
      <c r="AK849" s="4"/>
    </row>
    <row r="850" spans="34:37" x14ac:dyDescent="0.35">
      <c r="AH850" s="9"/>
      <c r="AI850" s="9"/>
      <c r="AJ850" s="4"/>
      <c r="AK850" s="4"/>
    </row>
    <row r="851" spans="34:37" x14ac:dyDescent="0.35">
      <c r="AH851" s="9"/>
      <c r="AI851" s="9"/>
      <c r="AJ851" s="4"/>
      <c r="AK851" s="4"/>
    </row>
    <row r="852" spans="34:37" x14ac:dyDescent="0.35">
      <c r="AH852" s="9"/>
      <c r="AI852" s="9"/>
      <c r="AJ852" s="4"/>
      <c r="AK852" s="4"/>
    </row>
    <row r="853" spans="34:37" x14ac:dyDescent="0.35">
      <c r="AH853" s="9"/>
      <c r="AI853" s="9"/>
      <c r="AJ853" s="4"/>
      <c r="AK853" s="4"/>
    </row>
    <row r="854" spans="34:37" x14ac:dyDescent="0.35">
      <c r="AH854" s="9"/>
      <c r="AI854" s="9"/>
      <c r="AJ854" s="4"/>
      <c r="AK854" s="4"/>
    </row>
    <row r="855" spans="34:37" x14ac:dyDescent="0.35">
      <c r="AH855" s="9"/>
      <c r="AI855" s="9"/>
      <c r="AJ855" s="4"/>
      <c r="AK855" s="4"/>
    </row>
    <row r="856" spans="34:37" x14ac:dyDescent="0.35">
      <c r="AH856" s="9"/>
      <c r="AI856" s="9"/>
      <c r="AJ856" s="4"/>
      <c r="AK856" s="4"/>
    </row>
    <row r="857" spans="34:37" x14ac:dyDescent="0.35">
      <c r="AH857" s="9"/>
      <c r="AI857" s="9"/>
      <c r="AJ857" s="4"/>
      <c r="AK857" s="4"/>
    </row>
    <row r="858" spans="34:37" x14ac:dyDescent="0.35">
      <c r="AH858" s="9"/>
      <c r="AI858" s="9"/>
      <c r="AJ858" s="4"/>
      <c r="AK858" s="4"/>
    </row>
    <row r="859" spans="34:37" x14ac:dyDescent="0.35">
      <c r="AH859" s="9"/>
      <c r="AI859" s="9"/>
      <c r="AJ859" s="4"/>
      <c r="AK859" s="4"/>
    </row>
    <row r="860" spans="34:37" x14ac:dyDescent="0.35">
      <c r="AH860" s="9"/>
      <c r="AI860" s="9"/>
      <c r="AJ860" s="4"/>
      <c r="AK860" s="4"/>
    </row>
    <row r="861" spans="34:37" x14ac:dyDescent="0.35">
      <c r="AH861" s="9"/>
      <c r="AI861" s="9"/>
      <c r="AJ861" s="4"/>
      <c r="AK861" s="4"/>
    </row>
    <row r="862" spans="34:37" x14ac:dyDescent="0.35">
      <c r="AH862" s="9"/>
      <c r="AI862" s="9"/>
      <c r="AJ862" s="4"/>
      <c r="AK862" s="4"/>
    </row>
    <row r="863" spans="34:37" x14ac:dyDescent="0.35">
      <c r="AH863" s="9"/>
      <c r="AI863" s="9"/>
      <c r="AJ863" s="4"/>
      <c r="AK863" s="4"/>
    </row>
    <row r="864" spans="34:37" x14ac:dyDescent="0.35">
      <c r="AH864" s="9"/>
      <c r="AI864" s="9"/>
      <c r="AJ864" s="4"/>
      <c r="AK864" s="4"/>
    </row>
    <row r="865" spans="34:37" x14ac:dyDescent="0.35">
      <c r="AH865" s="9"/>
      <c r="AI865" s="9"/>
      <c r="AJ865" s="4"/>
      <c r="AK865" s="4"/>
    </row>
    <row r="866" spans="34:37" x14ac:dyDescent="0.35">
      <c r="AH866" s="9"/>
      <c r="AI866" s="9"/>
      <c r="AJ866" s="4"/>
      <c r="AK866" s="4"/>
    </row>
    <row r="867" spans="34:37" x14ac:dyDescent="0.35">
      <c r="AH867" s="9"/>
      <c r="AI867" s="9"/>
      <c r="AJ867" s="4"/>
      <c r="AK867" s="4"/>
    </row>
    <row r="868" spans="34:37" x14ac:dyDescent="0.35">
      <c r="AH868" s="9"/>
      <c r="AI868" s="9"/>
      <c r="AJ868" s="4"/>
      <c r="AK868" s="4"/>
    </row>
    <row r="869" spans="34:37" x14ac:dyDescent="0.35">
      <c r="AH869" s="9"/>
      <c r="AI869" s="9"/>
      <c r="AJ869" s="4"/>
      <c r="AK869" s="4"/>
    </row>
    <row r="870" spans="34:37" x14ac:dyDescent="0.35">
      <c r="AH870" s="9"/>
      <c r="AI870" s="9"/>
      <c r="AJ870" s="4"/>
      <c r="AK870" s="4"/>
    </row>
    <row r="871" spans="34:37" x14ac:dyDescent="0.35">
      <c r="AH871" s="9"/>
      <c r="AI871" s="9"/>
      <c r="AJ871" s="4"/>
      <c r="AK871" s="4"/>
    </row>
    <row r="872" spans="34:37" x14ac:dyDescent="0.35">
      <c r="AH872" s="9"/>
      <c r="AI872" s="9"/>
      <c r="AJ872" s="4"/>
      <c r="AK872" s="4"/>
    </row>
    <row r="873" spans="34:37" x14ac:dyDescent="0.35">
      <c r="AH873" s="9"/>
      <c r="AI873" s="9"/>
      <c r="AJ873" s="4"/>
      <c r="AK873" s="4"/>
    </row>
    <row r="874" spans="34:37" x14ac:dyDescent="0.35">
      <c r="AH874" s="9"/>
      <c r="AI874" s="9"/>
      <c r="AJ874" s="4"/>
      <c r="AK874" s="4"/>
    </row>
    <row r="875" spans="34:37" x14ac:dyDescent="0.35">
      <c r="AH875" s="9"/>
      <c r="AI875" s="9"/>
      <c r="AJ875" s="4"/>
      <c r="AK875" s="4"/>
    </row>
    <row r="876" spans="34:37" x14ac:dyDescent="0.35">
      <c r="AH876" s="9"/>
      <c r="AI876" s="9"/>
      <c r="AJ876" s="4"/>
      <c r="AK876" s="4"/>
    </row>
    <row r="877" spans="34:37" x14ac:dyDescent="0.35">
      <c r="AH877" s="9"/>
      <c r="AI877" s="9"/>
      <c r="AJ877" s="4"/>
      <c r="AK877" s="4"/>
    </row>
    <row r="878" spans="34:37" x14ac:dyDescent="0.35">
      <c r="AH878" s="9"/>
      <c r="AI878" s="9"/>
      <c r="AJ878" s="4"/>
      <c r="AK878" s="4"/>
    </row>
    <row r="879" spans="34:37" x14ac:dyDescent="0.35">
      <c r="AH879" s="9"/>
      <c r="AI879" s="9"/>
      <c r="AJ879" s="4"/>
      <c r="AK879" s="4"/>
    </row>
    <row r="880" spans="34:37" x14ac:dyDescent="0.35">
      <c r="AH880" s="9"/>
      <c r="AI880" s="9"/>
      <c r="AJ880" s="4"/>
      <c r="AK880" s="4"/>
    </row>
    <row r="881" spans="34:37" x14ac:dyDescent="0.35">
      <c r="AH881" s="9"/>
      <c r="AI881" s="9"/>
      <c r="AJ881" s="4"/>
      <c r="AK881" s="4"/>
    </row>
    <row r="882" spans="34:37" x14ac:dyDescent="0.35">
      <c r="AH882" s="9"/>
      <c r="AI882" s="9"/>
      <c r="AJ882" s="4"/>
      <c r="AK882" s="4"/>
    </row>
    <row r="883" spans="34:37" x14ac:dyDescent="0.35">
      <c r="AH883" s="9"/>
      <c r="AI883" s="9"/>
      <c r="AJ883" s="4"/>
      <c r="AK883" s="4"/>
    </row>
    <row r="884" spans="34:37" x14ac:dyDescent="0.35">
      <c r="AH884" s="9"/>
      <c r="AI884" s="9"/>
      <c r="AJ884" s="4"/>
      <c r="AK884" s="4"/>
    </row>
    <row r="885" spans="34:37" x14ac:dyDescent="0.35">
      <c r="AH885" s="9"/>
      <c r="AI885" s="9"/>
      <c r="AJ885" s="4"/>
      <c r="AK885" s="4"/>
    </row>
    <row r="886" spans="34:37" x14ac:dyDescent="0.35">
      <c r="AH886" s="9"/>
      <c r="AI886" s="9"/>
      <c r="AJ886" s="4"/>
      <c r="AK886" s="4"/>
    </row>
    <row r="887" spans="34:37" x14ac:dyDescent="0.35">
      <c r="AH887" s="9"/>
      <c r="AI887" s="9"/>
      <c r="AJ887" s="4"/>
      <c r="AK887" s="4"/>
    </row>
    <row r="888" spans="34:37" x14ac:dyDescent="0.35">
      <c r="AH888" s="9"/>
      <c r="AI888" s="9"/>
      <c r="AJ888" s="4"/>
      <c r="AK888" s="4"/>
    </row>
    <row r="889" spans="34:37" x14ac:dyDescent="0.35">
      <c r="AH889" s="9"/>
      <c r="AI889" s="9"/>
      <c r="AJ889" s="4"/>
      <c r="AK889" s="4"/>
    </row>
    <row r="890" spans="34:37" x14ac:dyDescent="0.35">
      <c r="AH890" s="9"/>
      <c r="AI890" s="9"/>
      <c r="AJ890" s="4"/>
      <c r="AK890" s="4"/>
    </row>
    <row r="891" spans="34:37" x14ac:dyDescent="0.35">
      <c r="AH891" s="9"/>
      <c r="AI891" s="9"/>
      <c r="AJ891" s="4"/>
      <c r="AK891" s="4"/>
    </row>
    <row r="892" spans="34:37" x14ac:dyDescent="0.35">
      <c r="AH892" s="9"/>
      <c r="AI892" s="9"/>
      <c r="AJ892" s="4"/>
      <c r="AK892" s="4"/>
    </row>
    <row r="893" spans="34:37" x14ac:dyDescent="0.35">
      <c r="AH893" s="9"/>
      <c r="AI893" s="9"/>
      <c r="AJ893" s="4"/>
      <c r="AK893" s="4"/>
    </row>
    <row r="894" spans="34:37" x14ac:dyDescent="0.35">
      <c r="AH894" s="9"/>
      <c r="AI894" s="9"/>
      <c r="AJ894" s="4"/>
      <c r="AK894" s="4"/>
    </row>
    <row r="895" spans="34:37" x14ac:dyDescent="0.35">
      <c r="AH895" s="9"/>
      <c r="AI895" s="9"/>
      <c r="AJ895" s="4"/>
      <c r="AK895" s="4"/>
    </row>
    <row r="896" spans="34:37" x14ac:dyDescent="0.35">
      <c r="AH896" s="9"/>
      <c r="AI896" s="9"/>
      <c r="AJ896" s="4"/>
      <c r="AK896" s="4"/>
    </row>
    <row r="897" spans="34:37" x14ac:dyDescent="0.35">
      <c r="AH897" s="9"/>
      <c r="AI897" s="9"/>
      <c r="AJ897" s="4"/>
      <c r="AK897" s="4"/>
    </row>
    <row r="898" spans="34:37" x14ac:dyDescent="0.35">
      <c r="AH898" s="9"/>
      <c r="AI898" s="9"/>
      <c r="AJ898" s="4"/>
      <c r="AK898" s="4"/>
    </row>
    <row r="899" spans="34:37" x14ac:dyDescent="0.35">
      <c r="AH899" s="9"/>
      <c r="AI899" s="9"/>
      <c r="AJ899" s="4"/>
      <c r="AK899" s="4"/>
    </row>
    <row r="900" spans="34:37" x14ac:dyDescent="0.35">
      <c r="AH900" s="9"/>
      <c r="AI900" s="9"/>
      <c r="AJ900" s="4"/>
      <c r="AK900" s="4"/>
    </row>
    <row r="901" spans="34:37" x14ac:dyDescent="0.35">
      <c r="AH901" s="9"/>
      <c r="AI901" s="9"/>
      <c r="AJ901" s="4"/>
      <c r="AK901" s="4"/>
    </row>
    <row r="902" spans="34:37" x14ac:dyDescent="0.35">
      <c r="AH902" s="9"/>
      <c r="AI902" s="9"/>
      <c r="AJ902" s="4"/>
      <c r="AK902" s="4"/>
    </row>
    <row r="903" spans="34:37" x14ac:dyDescent="0.35">
      <c r="AH903" s="9"/>
      <c r="AI903" s="9"/>
      <c r="AJ903" s="4"/>
      <c r="AK903" s="4"/>
    </row>
    <row r="904" spans="34:37" x14ac:dyDescent="0.35">
      <c r="AH904" s="9"/>
      <c r="AI904" s="9"/>
      <c r="AJ904" s="4"/>
      <c r="AK904" s="4"/>
    </row>
    <row r="905" spans="34:37" x14ac:dyDescent="0.35">
      <c r="AH905" s="9"/>
      <c r="AI905" s="9"/>
      <c r="AJ905" s="4"/>
      <c r="AK905" s="4"/>
    </row>
    <row r="906" spans="34:37" x14ac:dyDescent="0.35">
      <c r="AH906" s="9"/>
      <c r="AI906" s="9"/>
      <c r="AJ906" s="4"/>
      <c r="AK906" s="4"/>
    </row>
    <row r="907" spans="34:37" x14ac:dyDescent="0.35">
      <c r="AH907" s="9"/>
      <c r="AI907" s="9"/>
      <c r="AJ907" s="4"/>
      <c r="AK907" s="4"/>
    </row>
    <row r="908" spans="34:37" x14ac:dyDescent="0.35">
      <c r="AH908" s="9"/>
      <c r="AI908" s="9"/>
      <c r="AJ908" s="4"/>
      <c r="AK908" s="4"/>
    </row>
    <row r="909" spans="34:37" x14ac:dyDescent="0.35">
      <c r="AH909" s="9"/>
      <c r="AI909" s="9"/>
      <c r="AJ909" s="4"/>
      <c r="AK909" s="4"/>
    </row>
    <row r="910" spans="34:37" x14ac:dyDescent="0.35">
      <c r="AH910" s="9"/>
      <c r="AI910" s="9"/>
      <c r="AJ910" s="4"/>
      <c r="AK910" s="4"/>
    </row>
    <row r="911" spans="34:37" x14ac:dyDescent="0.35">
      <c r="AH911" s="9"/>
      <c r="AI911" s="9"/>
      <c r="AJ911" s="4"/>
      <c r="AK911" s="4"/>
    </row>
    <row r="912" spans="34:37" x14ac:dyDescent="0.35">
      <c r="AH912" s="9"/>
      <c r="AI912" s="9"/>
      <c r="AJ912" s="4"/>
      <c r="AK912" s="4"/>
    </row>
    <row r="913" spans="34:37" x14ac:dyDescent="0.35">
      <c r="AH913" s="9"/>
      <c r="AI913" s="9"/>
      <c r="AJ913" s="4"/>
      <c r="AK913" s="4"/>
    </row>
    <row r="914" spans="34:37" x14ac:dyDescent="0.35">
      <c r="AH914" s="9"/>
      <c r="AI914" s="9"/>
      <c r="AJ914" s="4"/>
      <c r="AK914" s="4"/>
    </row>
    <row r="915" spans="34:37" x14ac:dyDescent="0.35">
      <c r="AH915" s="9"/>
      <c r="AI915" s="9"/>
      <c r="AJ915" s="4"/>
      <c r="AK915" s="4"/>
    </row>
    <row r="916" spans="34:37" x14ac:dyDescent="0.35">
      <c r="AH916" s="9"/>
      <c r="AI916" s="9"/>
      <c r="AJ916" s="4"/>
      <c r="AK916" s="4"/>
    </row>
    <row r="917" spans="34:37" x14ac:dyDescent="0.35">
      <c r="AH917" s="9"/>
      <c r="AI917" s="9"/>
      <c r="AJ917" s="4"/>
      <c r="AK917" s="4"/>
    </row>
    <row r="918" spans="34:37" x14ac:dyDescent="0.35">
      <c r="AH918" s="9"/>
      <c r="AI918" s="9"/>
      <c r="AJ918" s="4"/>
      <c r="AK918" s="4"/>
    </row>
    <row r="919" spans="34:37" x14ac:dyDescent="0.35">
      <c r="AH919" s="9"/>
      <c r="AI919" s="9"/>
      <c r="AJ919" s="4"/>
      <c r="AK919" s="4"/>
    </row>
    <row r="920" spans="34:37" x14ac:dyDescent="0.35">
      <c r="AH920" s="9"/>
      <c r="AI920" s="9"/>
      <c r="AJ920" s="4"/>
      <c r="AK920" s="4"/>
    </row>
    <row r="921" spans="34:37" x14ac:dyDescent="0.35">
      <c r="AH921" s="9"/>
      <c r="AI921" s="9"/>
      <c r="AJ921" s="4"/>
      <c r="AK921" s="4"/>
    </row>
    <row r="922" spans="34:37" x14ac:dyDescent="0.35">
      <c r="AH922" s="9"/>
      <c r="AI922" s="9"/>
      <c r="AJ922" s="4"/>
      <c r="AK922" s="4"/>
    </row>
    <row r="923" spans="34:37" x14ac:dyDescent="0.35">
      <c r="AH923" s="9"/>
      <c r="AI923" s="9"/>
      <c r="AJ923" s="4"/>
      <c r="AK923" s="4"/>
    </row>
    <row r="924" spans="34:37" x14ac:dyDescent="0.35">
      <c r="AH924" s="9"/>
      <c r="AI924" s="9"/>
      <c r="AJ924" s="4"/>
      <c r="AK924" s="4"/>
    </row>
    <row r="925" spans="34:37" x14ac:dyDescent="0.35">
      <c r="AH925" s="9"/>
      <c r="AI925" s="9"/>
      <c r="AJ925" s="4"/>
      <c r="AK925" s="4"/>
    </row>
    <row r="926" spans="34:37" x14ac:dyDescent="0.35">
      <c r="AH926" s="9"/>
      <c r="AI926" s="9"/>
      <c r="AJ926" s="4"/>
      <c r="AK926" s="4"/>
    </row>
    <row r="927" spans="34:37" x14ac:dyDescent="0.35">
      <c r="AH927" s="9"/>
      <c r="AI927" s="9"/>
      <c r="AJ927" s="4"/>
      <c r="AK927" s="4"/>
    </row>
    <row r="928" spans="34:37" x14ac:dyDescent="0.35">
      <c r="AH928" s="9"/>
      <c r="AI928" s="9"/>
      <c r="AJ928" s="4"/>
      <c r="AK928" s="4"/>
    </row>
    <row r="929" spans="34:37" x14ac:dyDescent="0.35">
      <c r="AH929" s="9"/>
      <c r="AI929" s="9"/>
      <c r="AJ929" s="4"/>
      <c r="AK929" s="4"/>
    </row>
    <row r="930" spans="34:37" x14ac:dyDescent="0.35">
      <c r="AH930" s="9"/>
      <c r="AI930" s="9"/>
      <c r="AJ930" s="4"/>
      <c r="AK930" s="4"/>
    </row>
    <row r="931" spans="34:37" x14ac:dyDescent="0.35">
      <c r="AH931" s="9"/>
      <c r="AI931" s="9"/>
      <c r="AJ931" s="4"/>
      <c r="AK931" s="4"/>
    </row>
    <row r="932" spans="34:37" x14ac:dyDescent="0.35">
      <c r="AH932" s="9"/>
      <c r="AI932" s="9"/>
      <c r="AJ932" s="4"/>
      <c r="AK932" s="4"/>
    </row>
    <row r="933" spans="34:37" x14ac:dyDescent="0.35">
      <c r="AH933" s="9"/>
      <c r="AI933" s="9"/>
      <c r="AJ933" s="4"/>
      <c r="AK933" s="4"/>
    </row>
    <row r="934" spans="34:37" x14ac:dyDescent="0.35">
      <c r="AH934" s="9"/>
      <c r="AI934" s="9"/>
      <c r="AJ934" s="4"/>
      <c r="AK934" s="4"/>
    </row>
    <row r="935" spans="34:37" x14ac:dyDescent="0.35">
      <c r="AH935" s="9"/>
      <c r="AI935" s="9"/>
      <c r="AJ935" s="4"/>
      <c r="AK935" s="4"/>
    </row>
    <row r="936" spans="34:37" x14ac:dyDescent="0.35">
      <c r="AH936" s="9"/>
      <c r="AI936" s="9"/>
      <c r="AJ936" s="4"/>
      <c r="AK936" s="4"/>
    </row>
    <row r="937" spans="34:37" x14ac:dyDescent="0.35">
      <c r="AH937" s="9"/>
      <c r="AI937" s="9"/>
      <c r="AJ937" s="4"/>
      <c r="AK937" s="4"/>
    </row>
    <row r="938" spans="34:37" x14ac:dyDescent="0.35">
      <c r="AH938" s="9"/>
      <c r="AI938" s="9"/>
      <c r="AJ938" s="4"/>
      <c r="AK938" s="4"/>
    </row>
    <row r="939" spans="34:37" x14ac:dyDescent="0.35">
      <c r="AH939" s="9"/>
      <c r="AI939" s="9"/>
      <c r="AJ939" s="4"/>
      <c r="AK939" s="4"/>
    </row>
    <row r="940" spans="34:37" x14ac:dyDescent="0.35">
      <c r="AH940" s="9"/>
      <c r="AI940" s="9"/>
      <c r="AJ940" s="4"/>
      <c r="AK940" s="4"/>
    </row>
    <row r="941" spans="34:37" x14ac:dyDescent="0.35">
      <c r="AH941" s="9"/>
      <c r="AI941" s="9"/>
      <c r="AJ941" s="4"/>
      <c r="AK941" s="4"/>
    </row>
    <row r="942" spans="34:37" x14ac:dyDescent="0.35">
      <c r="AH942" s="9"/>
      <c r="AI942" s="9"/>
      <c r="AJ942" s="4"/>
      <c r="AK942" s="4"/>
    </row>
    <row r="943" spans="34:37" x14ac:dyDescent="0.35">
      <c r="AH943" s="9"/>
      <c r="AI943" s="9"/>
      <c r="AJ943" s="4"/>
      <c r="AK943" s="4"/>
    </row>
    <row r="944" spans="34:37" x14ac:dyDescent="0.35">
      <c r="AH944" s="9"/>
      <c r="AI944" s="9"/>
      <c r="AJ944" s="4"/>
      <c r="AK944" s="4"/>
    </row>
    <row r="945" spans="34:37" x14ac:dyDescent="0.35">
      <c r="AH945" s="9"/>
      <c r="AI945" s="9"/>
      <c r="AJ945" s="4"/>
      <c r="AK945" s="4"/>
    </row>
    <row r="946" spans="34:37" x14ac:dyDescent="0.35">
      <c r="AH946" s="9"/>
      <c r="AI946" s="9"/>
      <c r="AJ946" s="4"/>
      <c r="AK946" s="4"/>
    </row>
    <row r="947" spans="34:37" x14ac:dyDescent="0.35">
      <c r="AH947" s="9"/>
      <c r="AI947" s="9"/>
      <c r="AJ947" s="4"/>
      <c r="AK947" s="4"/>
    </row>
    <row r="948" spans="34:37" x14ac:dyDescent="0.35">
      <c r="AH948" s="9"/>
      <c r="AI948" s="9"/>
      <c r="AJ948" s="4"/>
      <c r="AK948" s="4"/>
    </row>
    <row r="949" spans="34:37" x14ac:dyDescent="0.35">
      <c r="AH949" s="9"/>
      <c r="AI949" s="9"/>
      <c r="AJ949" s="4"/>
      <c r="AK949" s="4"/>
    </row>
    <row r="950" spans="34:37" x14ac:dyDescent="0.35">
      <c r="AH950" s="9"/>
      <c r="AI950" s="9"/>
      <c r="AJ950" s="4"/>
      <c r="AK950" s="4"/>
    </row>
    <row r="951" spans="34:37" x14ac:dyDescent="0.35">
      <c r="AH951" s="9"/>
      <c r="AI951" s="9"/>
      <c r="AJ951" s="4"/>
      <c r="AK951" s="4"/>
    </row>
    <row r="952" spans="34:37" x14ac:dyDescent="0.35">
      <c r="AH952" s="9"/>
      <c r="AI952" s="9"/>
      <c r="AJ952" s="4"/>
      <c r="AK952" s="4"/>
    </row>
    <row r="953" spans="34:37" x14ac:dyDescent="0.35">
      <c r="AH953" s="9"/>
      <c r="AI953" s="9"/>
      <c r="AJ953" s="4"/>
      <c r="AK953" s="4"/>
    </row>
    <row r="954" spans="34:37" x14ac:dyDescent="0.35">
      <c r="AH954" s="9"/>
      <c r="AI954" s="9"/>
      <c r="AJ954" s="4"/>
      <c r="AK954" s="4"/>
    </row>
    <row r="955" spans="34:37" x14ac:dyDescent="0.35">
      <c r="AH955" s="9"/>
      <c r="AI955" s="9"/>
      <c r="AJ955" s="4"/>
      <c r="AK955" s="4"/>
    </row>
    <row r="956" spans="34:37" x14ac:dyDescent="0.35">
      <c r="AH956" s="9"/>
      <c r="AI956" s="9"/>
      <c r="AJ956" s="4"/>
      <c r="AK956" s="4"/>
    </row>
    <row r="957" spans="34:37" x14ac:dyDescent="0.35">
      <c r="AH957" s="9"/>
      <c r="AI957" s="9"/>
      <c r="AJ957" s="4"/>
      <c r="AK957" s="4"/>
    </row>
    <row r="958" spans="34:37" x14ac:dyDescent="0.35">
      <c r="AH958" s="9"/>
      <c r="AI958" s="9"/>
      <c r="AJ958" s="4"/>
      <c r="AK958" s="4"/>
    </row>
    <row r="959" spans="34:37" x14ac:dyDescent="0.35">
      <c r="AH959" s="9"/>
      <c r="AI959" s="9"/>
      <c r="AJ959" s="4"/>
      <c r="AK959" s="4"/>
    </row>
    <row r="960" spans="34:37" x14ac:dyDescent="0.35">
      <c r="AH960" s="9"/>
      <c r="AI960" s="9"/>
      <c r="AJ960" s="4"/>
      <c r="AK960" s="4"/>
    </row>
    <row r="961" spans="34:37" x14ac:dyDescent="0.35">
      <c r="AH961" s="9"/>
      <c r="AI961" s="9"/>
      <c r="AJ961" s="4"/>
      <c r="AK961" s="4"/>
    </row>
    <row r="962" spans="34:37" x14ac:dyDescent="0.35">
      <c r="AH962" s="9"/>
      <c r="AI962" s="9"/>
      <c r="AJ962" s="4"/>
      <c r="AK962" s="4"/>
    </row>
    <row r="963" spans="34:37" x14ac:dyDescent="0.35">
      <c r="AH963" s="9"/>
      <c r="AI963" s="9"/>
      <c r="AJ963" s="4"/>
      <c r="AK963" s="4"/>
    </row>
    <row r="964" spans="34:37" x14ac:dyDescent="0.35">
      <c r="AH964" s="9"/>
      <c r="AI964" s="9"/>
      <c r="AJ964" s="4"/>
      <c r="AK964" s="4"/>
    </row>
    <row r="965" spans="34:37" x14ac:dyDescent="0.35">
      <c r="AH965" s="9"/>
      <c r="AI965" s="9"/>
      <c r="AJ965" s="4"/>
      <c r="AK965" s="4"/>
    </row>
    <row r="966" spans="34:37" x14ac:dyDescent="0.35">
      <c r="AH966" s="9"/>
      <c r="AI966" s="9"/>
      <c r="AJ966" s="4"/>
      <c r="AK966" s="4"/>
    </row>
    <row r="967" spans="34:37" x14ac:dyDescent="0.35">
      <c r="AH967" s="9"/>
      <c r="AI967" s="9"/>
      <c r="AJ967" s="4"/>
      <c r="AK967" s="4"/>
    </row>
    <row r="968" spans="34:37" x14ac:dyDescent="0.35">
      <c r="AH968" s="9"/>
      <c r="AI968" s="9"/>
      <c r="AJ968" s="4"/>
      <c r="AK968" s="4"/>
    </row>
    <row r="969" spans="34:37" x14ac:dyDescent="0.35">
      <c r="AH969" s="9"/>
      <c r="AI969" s="9"/>
      <c r="AJ969" s="4"/>
      <c r="AK969" s="4"/>
    </row>
    <row r="970" spans="34:37" x14ac:dyDescent="0.35">
      <c r="AH970" s="9"/>
      <c r="AI970" s="9"/>
      <c r="AJ970" s="4"/>
      <c r="AK970" s="4"/>
    </row>
    <row r="971" spans="34:37" x14ac:dyDescent="0.35">
      <c r="AH971" s="9"/>
      <c r="AI971" s="9"/>
      <c r="AJ971" s="4"/>
      <c r="AK971" s="4"/>
    </row>
    <row r="972" spans="34:37" x14ac:dyDescent="0.35">
      <c r="AH972" s="9"/>
      <c r="AI972" s="9"/>
      <c r="AJ972" s="4"/>
      <c r="AK972" s="4"/>
    </row>
    <row r="973" spans="34:37" x14ac:dyDescent="0.35">
      <c r="AH973" s="9"/>
      <c r="AI973" s="9"/>
      <c r="AJ973" s="4"/>
      <c r="AK973" s="4"/>
    </row>
    <row r="974" spans="34:37" x14ac:dyDescent="0.35">
      <c r="AH974" s="9"/>
      <c r="AI974" s="9"/>
      <c r="AJ974" s="4"/>
      <c r="AK974" s="4"/>
    </row>
    <row r="975" spans="34:37" x14ac:dyDescent="0.35">
      <c r="AH975" s="9"/>
      <c r="AI975" s="9"/>
      <c r="AJ975" s="4"/>
      <c r="AK975" s="4"/>
    </row>
    <row r="976" spans="34:37" x14ac:dyDescent="0.35">
      <c r="AH976" s="9"/>
      <c r="AI976" s="9"/>
      <c r="AJ976" s="4"/>
      <c r="AK976" s="4"/>
    </row>
    <row r="977" spans="34:37" x14ac:dyDescent="0.35">
      <c r="AH977" s="9"/>
      <c r="AI977" s="9"/>
      <c r="AJ977" s="4"/>
      <c r="AK977" s="4"/>
    </row>
    <row r="978" spans="34:37" x14ac:dyDescent="0.35">
      <c r="AH978" s="9"/>
      <c r="AI978" s="9"/>
      <c r="AJ978" s="4"/>
      <c r="AK978" s="4"/>
    </row>
    <row r="979" spans="34:37" x14ac:dyDescent="0.35">
      <c r="AH979" s="9"/>
      <c r="AI979" s="9"/>
      <c r="AJ979" s="4"/>
      <c r="AK979" s="4"/>
    </row>
    <row r="980" spans="34:37" x14ac:dyDescent="0.35">
      <c r="AH980" s="9"/>
      <c r="AI980" s="9"/>
      <c r="AJ980" s="4"/>
      <c r="AK980" s="4"/>
    </row>
    <row r="981" spans="34:37" x14ac:dyDescent="0.35">
      <c r="AH981" s="9"/>
      <c r="AI981" s="9"/>
      <c r="AJ981" s="4"/>
      <c r="AK981" s="4"/>
    </row>
    <row r="982" spans="34:37" x14ac:dyDescent="0.35">
      <c r="AH982" s="9"/>
      <c r="AI982" s="9"/>
      <c r="AJ982" s="4"/>
      <c r="AK982" s="4"/>
    </row>
    <row r="983" spans="34:37" x14ac:dyDescent="0.35">
      <c r="AH983" s="9"/>
      <c r="AI983" s="9"/>
      <c r="AJ983" s="4"/>
      <c r="AK983" s="4"/>
    </row>
    <row r="984" spans="34:37" x14ac:dyDescent="0.35">
      <c r="AH984" s="9"/>
      <c r="AI984" s="9"/>
      <c r="AJ984" s="4"/>
      <c r="AK984" s="4"/>
    </row>
    <row r="985" spans="34:37" x14ac:dyDescent="0.35">
      <c r="AH985" s="9"/>
      <c r="AI985" s="9"/>
      <c r="AJ985" s="4"/>
      <c r="AK985" s="4"/>
    </row>
    <row r="986" spans="34:37" x14ac:dyDescent="0.35">
      <c r="AH986" s="9"/>
      <c r="AI986" s="9"/>
      <c r="AJ986" s="4"/>
      <c r="AK986" s="4"/>
    </row>
    <row r="987" spans="34:37" x14ac:dyDescent="0.35">
      <c r="AH987" s="9"/>
      <c r="AI987" s="9"/>
      <c r="AJ987" s="4"/>
      <c r="AK987" s="4"/>
    </row>
    <row r="988" spans="34:37" x14ac:dyDescent="0.35">
      <c r="AH988" s="9"/>
      <c r="AI988" s="9"/>
      <c r="AJ988" s="4"/>
      <c r="AK988" s="4"/>
    </row>
    <row r="989" spans="34:37" x14ac:dyDescent="0.35">
      <c r="AH989" s="9"/>
      <c r="AI989" s="9"/>
      <c r="AJ989" s="4"/>
      <c r="AK989" s="4"/>
    </row>
    <row r="990" spans="34:37" x14ac:dyDescent="0.35">
      <c r="AH990" s="9"/>
      <c r="AI990" s="9"/>
      <c r="AJ990" s="4"/>
      <c r="AK990" s="4"/>
    </row>
    <row r="991" spans="34:37" x14ac:dyDescent="0.35">
      <c r="AH991" s="9"/>
      <c r="AI991" s="9"/>
      <c r="AJ991" s="4"/>
      <c r="AK991" s="4"/>
    </row>
    <row r="992" spans="34:37" x14ac:dyDescent="0.35">
      <c r="AH992" s="9"/>
      <c r="AI992" s="9"/>
      <c r="AJ992" s="4"/>
      <c r="AK992" s="4"/>
    </row>
    <row r="993" spans="34:37" x14ac:dyDescent="0.35">
      <c r="AH993" s="9"/>
      <c r="AI993" s="9"/>
      <c r="AJ993" s="4"/>
      <c r="AK993" s="4"/>
    </row>
    <row r="994" spans="34:37" x14ac:dyDescent="0.35">
      <c r="AH994" s="9"/>
      <c r="AI994" s="9"/>
      <c r="AJ994" s="4"/>
      <c r="AK994" s="4"/>
    </row>
    <row r="995" spans="34:37" x14ac:dyDescent="0.35">
      <c r="AH995" s="9"/>
      <c r="AI995" s="9"/>
      <c r="AJ995" s="4"/>
      <c r="AK995" s="4"/>
    </row>
    <row r="996" spans="34:37" x14ac:dyDescent="0.35">
      <c r="AH996" s="9"/>
      <c r="AI996" s="9"/>
      <c r="AJ996" s="4"/>
      <c r="AK996" s="4"/>
    </row>
    <row r="997" spans="34:37" x14ac:dyDescent="0.35">
      <c r="AH997" s="9"/>
      <c r="AI997" s="9"/>
      <c r="AJ997" s="4"/>
      <c r="AK997" s="4"/>
    </row>
    <row r="998" spans="34:37" x14ac:dyDescent="0.35">
      <c r="AH998" s="9"/>
      <c r="AI998" s="9"/>
      <c r="AJ998" s="4"/>
      <c r="AK998" s="4"/>
    </row>
    <row r="999" spans="34:37" x14ac:dyDescent="0.35">
      <c r="AH999" s="9"/>
      <c r="AI999" s="9"/>
      <c r="AJ999" s="4"/>
      <c r="AK999" s="4"/>
    </row>
    <row r="1000" spans="34:37" x14ac:dyDescent="0.35">
      <c r="AH1000" s="9"/>
      <c r="AI1000" s="9"/>
      <c r="AJ1000" s="4"/>
      <c r="AK1000" s="4"/>
    </row>
    <row r="1001" spans="34:37" x14ac:dyDescent="0.35">
      <c r="AH1001" s="9"/>
      <c r="AI1001" s="9"/>
      <c r="AJ1001" s="4"/>
      <c r="AK1001" s="4"/>
    </row>
    <row r="1002" spans="34:37" x14ac:dyDescent="0.35">
      <c r="AH1002" s="9"/>
      <c r="AI1002" s="9"/>
      <c r="AJ1002" s="4"/>
      <c r="AK1002" s="4"/>
    </row>
    <row r="1003" spans="34:37" x14ac:dyDescent="0.35">
      <c r="AH1003" s="9"/>
      <c r="AI1003" s="9"/>
      <c r="AJ1003" s="4"/>
      <c r="AK1003" s="4"/>
    </row>
    <row r="1004" spans="34:37" x14ac:dyDescent="0.35">
      <c r="AH1004" s="9"/>
      <c r="AI1004" s="9"/>
      <c r="AJ1004" s="4"/>
      <c r="AK1004" s="4"/>
    </row>
    <row r="1005" spans="34:37" x14ac:dyDescent="0.35">
      <c r="AH1005" s="9"/>
      <c r="AI1005" s="9"/>
      <c r="AJ1005" s="4"/>
      <c r="AK1005" s="4"/>
    </row>
    <row r="1006" spans="34:37" x14ac:dyDescent="0.35">
      <c r="AH1006" s="9"/>
      <c r="AI1006" s="9"/>
      <c r="AJ1006" s="4"/>
      <c r="AK1006" s="4"/>
    </row>
    <row r="1007" spans="34:37" x14ac:dyDescent="0.35">
      <c r="AH1007" s="9"/>
      <c r="AI1007" s="9"/>
      <c r="AJ1007" s="4"/>
      <c r="AK1007" s="4"/>
    </row>
    <row r="1008" spans="34:37" x14ac:dyDescent="0.35">
      <c r="AH1008" s="9"/>
      <c r="AI1008" s="9"/>
      <c r="AJ1008" s="4"/>
      <c r="AK1008" s="4"/>
    </row>
    <row r="1009" spans="34:37" x14ac:dyDescent="0.35">
      <c r="AH1009" s="9"/>
      <c r="AI1009" s="9"/>
      <c r="AJ1009" s="4"/>
      <c r="AK1009" s="4"/>
    </row>
    <row r="1010" spans="34:37" x14ac:dyDescent="0.35">
      <c r="AH1010" s="9"/>
      <c r="AI1010" s="9"/>
      <c r="AJ1010" s="4"/>
      <c r="AK1010" s="4"/>
    </row>
    <row r="1011" spans="34:37" x14ac:dyDescent="0.35">
      <c r="AH1011" s="9"/>
      <c r="AI1011" s="9"/>
      <c r="AJ1011" s="4"/>
      <c r="AK1011" s="4"/>
    </row>
    <row r="1012" spans="34:37" x14ac:dyDescent="0.35">
      <c r="AH1012" s="9"/>
      <c r="AI1012" s="9"/>
      <c r="AJ1012" s="4"/>
      <c r="AK1012" s="4"/>
    </row>
    <row r="1013" spans="34:37" x14ac:dyDescent="0.35">
      <c r="AH1013" s="9"/>
      <c r="AI1013" s="9"/>
      <c r="AJ1013" s="4"/>
      <c r="AK1013" s="4"/>
    </row>
    <row r="1014" spans="34:37" x14ac:dyDescent="0.35">
      <c r="AH1014" s="9"/>
      <c r="AI1014" s="9"/>
      <c r="AJ1014" s="4"/>
      <c r="AK1014" s="4"/>
    </row>
    <row r="1015" spans="34:37" x14ac:dyDescent="0.35">
      <c r="AH1015" s="9"/>
      <c r="AI1015" s="9"/>
      <c r="AJ1015" s="4"/>
      <c r="AK1015" s="4"/>
    </row>
    <row r="1016" spans="34:37" x14ac:dyDescent="0.35">
      <c r="AH1016" s="9"/>
      <c r="AI1016" s="9"/>
      <c r="AJ1016" s="4"/>
      <c r="AK1016" s="4"/>
    </row>
    <row r="1017" spans="34:37" x14ac:dyDescent="0.35">
      <c r="AH1017" s="9"/>
      <c r="AI1017" s="9"/>
      <c r="AJ1017" s="4"/>
      <c r="AK1017" s="4"/>
    </row>
    <row r="1018" spans="34:37" x14ac:dyDescent="0.35">
      <c r="AH1018" s="9"/>
      <c r="AI1018" s="9"/>
      <c r="AJ1018" s="4"/>
      <c r="AK1018" s="4"/>
    </row>
    <row r="1019" spans="34:37" x14ac:dyDescent="0.35">
      <c r="AH1019" s="9"/>
      <c r="AI1019" s="9"/>
      <c r="AJ1019" s="4"/>
      <c r="AK1019" s="4"/>
    </row>
    <row r="1020" spans="34:37" x14ac:dyDescent="0.35">
      <c r="AH1020" s="9"/>
      <c r="AI1020" s="9"/>
      <c r="AJ1020" s="4"/>
      <c r="AK1020" s="4"/>
    </row>
    <row r="1021" spans="34:37" x14ac:dyDescent="0.35">
      <c r="AH1021" s="9"/>
      <c r="AI1021" s="9"/>
      <c r="AJ1021" s="4"/>
      <c r="AK1021" s="4"/>
    </row>
    <row r="1022" spans="34:37" x14ac:dyDescent="0.35">
      <c r="AH1022" s="9"/>
      <c r="AI1022" s="9"/>
      <c r="AJ1022" s="4"/>
      <c r="AK1022" s="4"/>
    </row>
    <row r="1023" spans="34:37" x14ac:dyDescent="0.35">
      <c r="AH1023" s="9"/>
      <c r="AI1023" s="9"/>
      <c r="AJ1023" s="4"/>
      <c r="AK1023" s="4"/>
    </row>
    <row r="1024" spans="34:37" x14ac:dyDescent="0.35">
      <c r="AH1024" s="9"/>
      <c r="AI1024" s="9"/>
      <c r="AJ1024" s="4"/>
      <c r="AK1024" s="4"/>
    </row>
    <row r="1025" spans="34:37" x14ac:dyDescent="0.35">
      <c r="AH1025" s="9"/>
      <c r="AI1025" s="9"/>
      <c r="AJ1025" s="4"/>
      <c r="AK1025" s="4"/>
    </row>
    <row r="1026" spans="34:37" x14ac:dyDescent="0.35">
      <c r="AH1026" s="9"/>
      <c r="AI1026" s="9"/>
      <c r="AJ1026" s="4"/>
      <c r="AK1026" s="4"/>
    </row>
    <row r="1027" spans="34:37" x14ac:dyDescent="0.35">
      <c r="AH1027" s="9"/>
      <c r="AI1027" s="9"/>
      <c r="AJ1027" s="4"/>
      <c r="AK1027" s="4"/>
    </row>
    <row r="1028" spans="34:37" x14ac:dyDescent="0.35">
      <c r="AH1028" s="9"/>
      <c r="AI1028" s="9"/>
      <c r="AJ1028" s="4"/>
      <c r="AK1028" s="4"/>
    </row>
    <row r="1029" spans="34:37" x14ac:dyDescent="0.35">
      <c r="AH1029" s="9"/>
      <c r="AI1029" s="9"/>
      <c r="AJ1029" s="4"/>
      <c r="AK1029" s="4"/>
    </row>
    <row r="1030" spans="34:37" x14ac:dyDescent="0.35">
      <c r="AH1030" s="9"/>
      <c r="AI1030" s="9"/>
      <c r="AJ1030" s="4"/>
      <c r="AK1030" s="4"/>
    </row>
    <row r="1031" spans="34:37" x14ac:dyDescent="0.35">
      <c r="AH1031" s="9"/>
      <c r="AI1031" s="9"/>
      <c r="AJ1031" s="4"/>
      <c r="AK1031" s="4"/>
    </row>
    <row r="1032" spans="34:37" x14ac:dyDescent="0.35">
      <c r="AH1032" s="9"/>
      <c r="AI1032" s="9"/>
      <c r="AJ1032" s="4"/>
      <c r="AK1032" s="4"/>
    </row>
    <row r="1033" spans="34:37" x14ac:dyDescent="0.35">
      <c r="AH1033" s="9"/>
      <c r="AI1033" s="9"/>
      <c r="AJ1033" s="4"/>
      <c r="AK1033" s="4"/>
    </row>
    <row r="1034" spans="34:37" x14ac:dyDescent="0.35">
      <c r="AH1034" s="9"/>
      <c r="AI1034" s="9"/>
      <c r="AJ1034" s="4"/>
      <c r="AK1034" s="4"/>
    </row>
    <row r="1035" spans="34:37" x14ac:dyDescent="0.35">
      <c r="AH1035" s="9"/>
      <c r="AI1035" s="9"/>
      <c r="AJ1035" s="4"/>
      <c r="AK1035" s="4"/>
    </row>
    <row r="1036" spans="34:37" x14ac:dyDescent="0.35">
      <c r="AH1036" s="9"/>
      <c r="AI1036" s="9"/>
      <c r="AJ1036" s="4"/>
      <c r="AK1036" s="4"/>
    </row>
    <row r="1037" spans="34:37" x14ac:dyDescent="0.35">
      <c r="AH1037" s="9"/>
      <c r="AI1037" s="9"/>
      <c r="AJ1037" s="4"/>
      <c r="AK1037" s="4"/>
    </row>
    <row r="1038" spans="34:37" x14ac:dyDescent="0.35">
      <c r="AH1038" s="9"/>
      <c r="AI1038" s="9"/>
      <c r="AJ1038" s="4"/>
      <c r="AK1038" s="4"/>
    </row>
    <row r="1039" spans="34:37" x14ac:dyDescent="0.35">
      <c r="AH1039" s="9"/>
      <c r="AI1039" s="9"/>
      <c r="AJ1039" s="4"/>
      <c r="AK1039" s="4"/>
    </row>
    <row r="1040" spans="34:37" x14ac:dyDescent="0.35">
      <c r="AH1040" s="9"/>
      <c r="AI1040" s="9"/>
      <c r="AJ1040" s="4"/>
      <c r="AK1040" s="4"/>
    </row>
    <row r="1041" spans="34:37" x14ac:dyDescent="0.35">
      <c r="AH1041" s="9"/>
      <c r="AI1041" s="9"/>
      <c r="AJ1041" s="4"/>
      <c r="AK1041" s="4"/>
    </row>
    <row r="1042" spans="34:37" x14ac:dyDescent="0.35">
      <c r="AH1042" s="9"/>
      <c r="AI1042" s="9"/>
      <c r="AJ1042" s="4"/>
      <c r="AK1042" s="4"/>
    </row>
    <row r="1043" spans="34:37" x14ac:dyDescent="0.35">
      <c r="AH1043" s="9"/>
      <c r="AI1043" s="9"/>
      <c r="AJ1043" s="4"/>
      <c r="AK1043" s="4"/>
    </row>
    <row r="1044" spans="34:37" x14ac:dyDescent="0.35">
      <c r="AH1044" s="9"/>
      <c r="AI1044" s="9"/>
      <c r="AJ1044" s="4"/>
      <c r="AK1044" s="4"/>
    </row>
    <row r="1045" spans="34:37" x14ac:dyDescent="0.35">
      <c r="AH1045" s="9"/>
      <c r="AI1045" s="9"/>
      <c r="AJ1045" s="4"/>
      <c r="AK1045" s="4"/>
    </row>
    <row r="1046" spans="34:37" x14ac:dyDescent="0.35">
      <c r="AH1046" s="9"/>
      <c r="AI1046" s="9"/>
      <c r="AJ1046" s="4"/>
      <c r="AK1046" s="4"/>
    </row>
    <row r="1047" spans="34:37" x14ac:dyDescent="0.35">
      <c r="AH1047" s="9"/>
      <c r="AI1047" s="9"/>
      <c r="AJ1047" s="4"/>
      <c r="AK1047" s="4"/>
    </row>
    <row r="1048" spans="34:37" x14ac:dyDescent="0.35">
      <c r="AH1048" s="9"/>
      <c r="AI1048" s="9"/>
      <c r="AJ1048" s="4"/>
      <c r="AK1048" s="4"/>
    </row>
    <row r="1049" spans="34:37" x14ac:dyDescent="0.35">
      <c r="AH1049" s="9"/>
      <c r="AI1049" s="9"/>
      <c r="AJ1049" s="4"/>
      <c r="AK1049" s="4"/>
    </row>
    <row r="1050" spans="34:37" x14ac:dyDescent="0.35">
      <c r="AH1050" s="9"/>
      <c r="AI1050" s="9"/>
      <c r="AJ1050" s="4"/>
      <c r="AK1050" s="4"/>
    </row>
    <row r="1051" spans="34:37" x14ac:dyDescent="0.35">
      <c r="AH1051" s="9"/>
      <c r="AI1051" s="9"/>
      <c r="AJ1051" s="4"/>
      <c r="AK1051" s="4"/>
    </row>
    <row r="1052" spans="34:37" x14ac:dyDescent="0.35">
      <c r="AH1052" s="9"/>
      <c r="AI1052" s="9"/>
      <c r="AJ1052" s="4"/>
      <c r="AK1052" s="4"/>
    </row>
    <row r="1053" spans="34:37" x14ac:dyDescent="0.35">
      <c r="AH1053" s="9"/>
      <c r="AI1053" s="9"/>
      <c r="AJ1053" s="4"/>
      <c r="AK1053" s="4"/>
    </row>
    <row r="1054" spans="34:37" x14ac:dyDescent="0.35">
      <c r="AH1054" s="9"/>
      <c r="AI1054" s="9"/>
      <c r="AJ1054" s="4"/>
      <c r="AK1054" s="4"/>
    </row>
    <row r="1055" spans="34:37" x14ac:dyDescent="0.35">
      <c r="AH1055" s="9"/>
      <c r="AI1055" s="9"/>
      <c r="AJ1055" s="4"/>
      <c r="AK1055" s="4"/>
    </row>
    <row r="1056" spans="34:37" x14ac:dyDescent="0.35">
      <c r="AH1056" s="9"/>
      <c r="AI1056" s="9"/>
      <c r="AJ1056" s="4"/>
      <c r="AK1056" s="4"/>
    </row>
    <row r="1057" spans="34:37" x14ac:dyDescent="0.35">
      <c r="AH1057" s="9"/>
      <c r="AI1057" s="9"/>
      <c r="AJ1057" s="4"/>
      <c r="AK1057" s="4"/>
    </row>
    <row r="1058" spans="34:37" x14ac:dyDescent="0.35">
      <c r="AH1058" s="9"/>
      <c r="AI1058" s="9"/>
      <c r="AJ1058" s="4"/>
      <c r="AK1058" s="4"/>
    </row>
    <row r="1059" spans="34:37" x14ac:dyDescent="0.35">
      <c r="AH1059" s="9"/>
      <c r="AI1059" s="9"/>
      <c r="AJ1059" s="4"/>
      <c r="AK1059" s="4"/>
    </row>
    <row r="1060" spans="34:37" x14ac:dyDescent="0.35">
      <c r="AH1060" s="9"/>
      <c r="AI1060" s="9"/>
      <c r="AJ1060" s="4"/>
      <c r="AK1060" s="4"/>
    </row>
    <row r="1061" spans="34:37" x14ac:dyDescent="0.35">
      <c r="AH1061" s="9"/>
      <c r="AI1061" s="9"/>
      <c r="AJ1061" s="4"/>
      <c r="AK1061" s="4"/>
    </row>
    <row r="1062" spans="34:37" x14ac:dyDescent="0.35">
      <c r="AH1062" s="9"/>
      <c r="AI1062" s="9"/>
      <c r="AJ1062" s="4"/>
      <c r="AK1062" s="4"/>
    </row>
    <row r="1063" spans="34:37" x14ac:dyDescent="0.35">
      <c r="AH1063" s="9"/>
      <c r="AI1063" s="9"/>
      <c r="AJ1063" s="4"/>
      <c r="AK1063" s="4"/>
    </row>
    <row r="1064" spans="34:37" x14ac:dyDescent="0.35">
      <c r="AH1064" s="9"/>
      <c r="AI1064" s="9"/>
      <c r="AJ1064" s="4"/>
      <c r="AK1064" s="4"/>
    </row>
    <row r="1065" spans="34:37" x14ac:dyDescent="0.35">
      <c r="AH1065" s="9"/>
      <c r="AI1065" s="9"/>
      <c r="AJ1065" s="4"/>
      <c r="AK1065" s="4"/>
    </row>
    <row r="1066" spans="34:37" x14ac:dyDescent="0.35">
      <c r="AH1066" s="9"/>
      <c r="AI1066" s="9"/>
      <c r="AJ1066" s="4"/>
      <c r="AK1066" s="4"/>
    </row>
    <row r="1067" spans="34:37" x14ac:dyDescent="0.35">
      <c r="AH1067" s="9"/>
      <c r="AI1067" s="9"/>
      <c r="AJ1067" s="4"/>
      <c r="AK1067" s="4"/>
    </row>
    <row r="1068" spans="34:37" x14ac:dyDescent="0.35">
      <c r="AH1068" s="9"/>
      <c r="AI1068" s="9"/>
      <c r="AJ1068" s="4"/>
      <c r="AK1068" s="4"/>
    </row>
    <row r="1069" spans="34:37" x14ac:dyDescent="0.35">
      <c r="AH1069" s="9"/>
      <c r="AI1069" s="9"/>
      <c r="AJ1069" s="4"/>
      <c r="AK1069" s="4"/>
    </row>
    <row r="1070" spans="34:37" x14ac:dyDescent="0.35">
      <c r="AH1070" s="9"/>
      <c r="AI1070" s="9"/>
      <c r="AJ1070" s="4"/>
      <c r="AK1070" s="4"/>
    </row>
    <row r="1071" spans="34:37" x14ac:dyDescent="0.35">
      <c r="AH1071" s="9"/>
      <c r="AI1071" s="9"/>
      <c r="AJ1071" s="4"/>
      <c r="AK1071" s="4"/>
    </row>
    <row r="1072" spans="34:37" x14ac:dyDescent="0.35">
      <c r="AH1072" s="9"/>
      <c r="AI1072" s="9"/>
      <c r="AJ1072" s="4"/>
      <c r="AK1072" s="4"/>
    </row>
    <row r="1073" spans="34:37" x14ac:dyDescent="0.35">
      <c r="AH1073" s="9"/>
      <c r="AI1073" s="9"/>
      <c r="AJ1073" s="4"/>
      <c r="AK1073" s="4"/>
    </row>
    <row r="1074" spans="34:37" x14ac:dyDescent="0.35">
      <c r="AH1074" s="9"/>
      <c r="AI1074" s="9"/>
      <c r="AJ1074" s="4"/>
      <c r="AK1074" s="4"/>
    </row>
    <row r="1075" spans="34:37" x14ac:dyDescent="0.35">
      <c r="AH1075" s="9"/>
      <c r="AI1075" s="9"/>
      <c r="AJ1075" s="4"/>
      <c r="AK1075" s="4"/>
    </row>
    <row r="1076" spans="34:37" x14ac:dyDescent="0.35">
      <c r="AH1076" s="9"/>
      <c r="AI1076" s="9"/>
      <c r="AJ1076" s="4"/>
      <c r="AK1076" s="4"/>
    </row>
    <row r="1077" spans="34:37" x14ac:dyDescent="0.35">
      <c r="AH1077" s="9"/>
      <c r="AI1077" s="9"/>
      <c r="AJ1077" s="4"/>
      <c r="AK1077" s="4"/>
    </row>
    <row r="1078" spans="34:37" x14ac:dyDescent="0.35">
      <c r="AH1078" s="9"/>
      <c r="AI1078" s="9"/>
      <c r="AJ1078" s="4"/>
      <c r="AK1078" s="4"/>
    </row>
    <row r="1079" spans="34:37" x14ac:dyDescent="0.35">
      <c r="AH1079" s="9"/>
      <c r="AI1079" s="9"/>
      <c r="AJ1079" s="4"/>
      <c r="AK1079" s="4"/>
    </row>
    <row r="1080" spans="34:37" x14ac:dyDescent="0.35">
      <c r="AH1080" s="9"/>
      <c r="AI1080" s="9"/>
      <c r="AJ1080" s="4"/>
      <c r="AK1080" s="4"/>
    </row>
    <row r="1081" spans="34:37" x14ac:dyDescent="0.35">
      <c r="AH1081" s="9"/>
      <c r="AI1081" s="9"/>
      <c r="AJ1081" s="4"/>
      <c r="AK1081" s="4"/>
    </row>
    <row r="1082" spans="34:37" x14ac:dyDescent="0.35">
      <c r="AH1082" s="9"/>
      <c r="AI1082" s="9"/>
      <c r="AJ1082" s="4"/>
      <c r="AK1082" s="4"/>
    </row>
    <row r="1083" spans="34:37" x14ac:dyDescent="0.35">
      <c r="AH1083" s="9"/>
      <c r="AI1083" s="9"/>
      <c r="AJ1083" s="4"/>
      <c r="AK1083" s="4"/>
    </row>
    <row r="1084" spans="34:37" x14ac:dyDescent="0.35">
      <c r="AH1084" s="9"/>
      <c r="AI1084" s="9"/>
      <c r="AJ1084" s="4"/>
      <c r="AK1084" s="4"/>
    </row>
    <row r="1085" spans="34:37" x14ac:dyDescent="0.35">
      <c r="AH1085" s="9"/>
      <c r="AI1085" s="9"/>
      <c r="AJ1085" s="4"/>
      <c r="AK1085" s="4"/>
    </row>
    <row r="1086" spans="34:37" x14ac:dyDescent="0.35">
      <c r="AH1086" s="9"/>
      <c r="AI1086" s="9"/>
      <c r="AJ1086" s="4"/>
      <c r="AK1086" s="4"/>
    </row>
    <row r="1087" spans="34:37" x14ac:dyDescent="0.35">
      <c r="AH1087" s="9"/>
      <c r="AI1087" s="9"/>
      <c r="AJ1087" s="4"/>
      <c r="AK1087" s="4"/>
    </row>
    <row r="1088" spans="34:37" x14ac:dyDescent="0.35">
      <c r="AH1088" s="9"/>
      <c r="AI1088" s="9"/>
      <c r="AJ1088" s="4"/>
      <c r="AK1088" s="4"/>
    </row>
    <row r="1089" spans="34:37" x14ac:dyDescent="0.35">
      <c r="AH1089" s="9"/>
      <c r="AI1089" s="9"/>
      <c r="AJ1089" s="4"/>
      <c r="AK1089" s="4"/>
    </row>
    <row r="1090" spans="34:37" x14ac:dyDescent="0.35">
      <c r="AH1090" s="9"/>
      <c r="AI1090" s="9"/>
      <c r="AJ1090" s="4"/>
      <c r="AK1090" s="4"/>
    </row>
    <row r="1091" spans="34:37" x14ac:dyDescent="0.35">
      <c r="AH1091" s="9"/>
      <c r="AI1091" s="9"/>
      <c r="AJ1091" s="4"/>
      <c r="AK1091" s="4"/>
    </row>
    <row r="1092" spans="34:37" x14ac:dyDescent="0.35">
      <c r="AH1092" s="9"/>
      <c r="AI1092" s="9"/>
      <c r="AJ1092" s="4"/>
      <c r="AK1092" s="4"/>
    </row>
    <row r="1093" spans="34:37" x14ac:dyDescent="0.35">
      <c r="AH1093" s="9"/>
      <c r="AI1093" s="9"/>
      <c r="AJ1093" s="4"/>
      <c r="AK1093" s="4"/>
    </row>
    <row r="1094" spans="34:37" x14ac:dyDescent="0.35">
      <c r="AH1094" s="9"/>
      <c r="AI1094" s="9"/>
      <c r="AJ1094" s="4"/>
      <c r="AK1094" s="4"/>
    </row>
    <row r="1095" spans="34:37" x14ac:dyDescent="0.35">
      <c r="AH1095" s="9"/>
      <c r="AI1095" s="9"/>
      <c r="AJ1095" s="4"/>
      <c r="AK1095" s="4"/>
    </row>
    <row r="1096" spans="34:37" x14ac:dyDescent="0.35">
      <c r="AH1096" s="9"/>
      <c r="AI1096" s="9"/>
      <c r="AJ1096" s="4"/>
      <c r="AK1096" s="4"/>
    </row>
    <row r="1097" spans="34:37" x14ac:dyDescent="0.35">
      <c r="AH1097" s="9"/>
      <c r="AI1097" s="9"/>
      <c r="AJ1097" s="4"/>
      <c r="AK1097" s="4"/>
    </row>
    <row r="1098" spans="34:37" x14ac:dyDescent="0.35">
      <c r="AH1098" s="9"/>
      <c r="AI1098" s="9"/>
      <c r="AJ1098" s="4"/>
      <c r="AK1098" s="4"/>
    </row>
    <row r="1099" spans="34:37" x14ac:dyDescent="0.35">
      <c r="AH1099" s="9"/>
      <c r="AI1099" s="9"/>
      <c r="AJ1099" s="4"/>
      <c r="AK1099" s="4"/>
    </row>
    <row r="1100" spans="34:37" x14ac:dyDescent="0.35">
      <c r="AH1100" s="9"/>
      <c r="AI1100" s="9"/>
      <c r="AJ1100" s="4"/>
      <c r="AK1100" s="4"/>
    </row>
    <row r="1101" spans="34:37" x14ac:dyDescent="0.35">
      <c r="AH1101" s="9"/>
      <c r="AI1101" s="9"/>
      <c r="AJ1101" s="4"/>
      <c r="AK1101" s="4"/>
    </row>
    <row r="1102" spans="34:37" x14ac:dyDescent="0.35">
      <c r="AH1102" s="9"/>
      <c r="AI1102" s="9"/>
      <c r="AJ1102" s="4"/>
      <c r="AK1102" s="4"/>
    </row>
    <row r="1103" spans="34:37" x14ac:dyDescent="0.35">
      <c r="AH1103" s="9"/>
      <c r="AI1103" s="9"/>
      <c r="AJ1103" s="4"/>
      <c r="AK1103" s="4"/>
    </row>
    <row r="1104" spans="34:37" x14ac:dyDescent="0.35">
      <c r="AH1104" s="9"/>
      <c r="AI1104" s="9"/>
      <c r="AJ1104" s="4"/>
      <c r="AK1104" s="4"/>
    </row>
    <row r="1105" spans="34:37" x14ac:dyDescent="0.35">
      <c r="AH1105" s="9"/>
      <c r="AI1105" s="9"/>
      <c r="AJ1105" s="4"/>
      <c r="AK1105" s="4"/>
    </row>
    <row r="1106" spans="34:37" x14ac:dyDescent="0.35">
      <c r="AH1106" s="9"/>
      <c r="AI1106" s="9"/>
      <c r="AJ1106" s="4"/>
      <c r="AK1106" s="4"/>
    </row>
    <row r="1107" spans="34:37" x14ac:dyDescent="0.35">
      <c r="AH1107" s="9"/>
      <c r="AI1107" s="9"/>
      <c r="AJ1107" s="4"/>
      <c r="AK1107" s="4"/>
    </row>
    <row r="1108" spans="34:37" x14ac:dyDescent="0.35">
      <c r="AH1108" s="9"/>
      <c r="AI1108" s="9"/>
      <c r="AJ1108" s="4"/>
      <c r="AK1108" s="4"/>
    </row>
    <row r="1109" spans="34:37" x14ac:dyDescent="0.35">
      <c r="AH1109" s="9"/>
      <c r="AI1109" s="9"/>
      <c r="AJ1109" s="4"/>
      <c r="AK1109" s="4"/>
    </row>
    <row r="1110" spans="34:37" x14ac:dyDescent="0.35">
      <c r="AH1110" s="9"/>
      <c r="AI1110" s="9"/>
      <c r="AJ1110" s="4"/>
      <c r="AK1110" s="4"/>
    </row>
    <row r="1111" spans="34:37" x14ac:dyDescent="0.35">
      <c r="AH1111" s="9"/>
      <c r="AI1111" s="9"/>
      <c r="AJ1111" s="4"/>
      <c r="AK1111" s="4"/>
    </row>
    <row r="1112" spans="34:37" x14ac:dyDescent="0.35">
      <c r="AH1112" s="9"/>
      <c r="AI1112" s="9"/>
      <c r="AJ1112" s="4"/>
      <c r="AK1112" s="4"/>
    </row>
    <row r="1113" spans="34:37" x14ac:dyDescent="0.35">
      <c r="AH1113" s="9"/>
      <c r="AI1113" s="9"/>
      <c r="AJ1113" s="4"/>
      <c r="AK1113" s="4"/>
    </row>
    <row r="1114" spans="34:37" x14ac:dyDescent="0.35">
      <c r="AH1114" s="9"/>
      <c r="AI1114" s="9"/>
      <c r="AJ1114" s="4"/>
      <c r="AK1114" s="4"/>
    </row>
    <row r="1115" spans="34:37" x14ac:dyDescent="0.35">
      <c r="AH1115" s="9"/>
      <c r="AI1115" s="9"/>
      <c r="AJ1115" s="4"/>
      <c r="AK1115" s="4"/>
    </row>
    <row r="1116" spans="34:37" x14ac:dyDescent="0.35">
      <c r="AH1116" s="9"/>
      <c r="AI1116" s="9"/>
      <c r="AJ1116" s="4"/>
      <c r="AK1116" s="4"/>
    </row>
    <row r="1117" spans="34:37" x14ac:dyDescent="0.35">
      <c r="AH1117" s="9"/>
      <c r="AI1117" s="9"/>
      <c r="AJ1117" s="4"/>
      <c r="AK1117" s="4"/>
    </row>
    <row r="1118" spans="34:37" x14ac:dyDescent="0.35">
      <c r="AH1118" s="9"/>
      <c r="AI1118" s="9"/>
      <c r="AJ1118" s="4"/>
      <c r="AK1118" s="4"/>
    </row>
    <row r="1119" spans="34:37" x14ac:dyDescent="0.35">
      <c r="AH1119" s="9"/>
      <c r="AI1119" s="9"/>
      <c r="AJ1119" s="4"/>
      <c r="AK1119" s="4"/>
    </row>
    <row r="1120" spans="34:37" x14ac:dyDescent="0.35">
      <c r="AH1120" s="9"/>
      <c r="AI1120" s="9"/>
      <c r="AJ1120" s="4"/>
      <c r="AK1120" s="4"/>
    </row>
    <row r="1121" spans="34:37" x14ac:dyDescent="0.35">
      <c r="AH1121" s="9"/>
      <c r="AI1121" s="9"/>
      <c r="AJ1121" s="4"/>
      <c r="AK1121" s="4"/>
    </row>
    <row r="1122" spans="34:37" x14ac:dyDescent="0.35">
      <c r="AH1122" s="9"/>
      <c r="AI1122" s="9"/>
      <c r="AJ1122" s="4"/>
      <c r="AK1122" s="4"/>
    </row>
    <row r="1123" spans="34:37" x14ac:dyDescent="0.35">
      <c r="AH1123" s="9"/>
      <c r="AI1123" s="9"/>
      <c r="AJ1123" s="4"/>
      <c r="AK1123" s="4"/>
    </row>
    <row r="1124" spans="34:37" x14ac:dyDescent="0.35">
      <c r="AH1124" s="9"/>
      <c r="AI1124" s="9"/>
      <c r="AJ1124" s="4"/>
      <c r="AK1124" s="4"/>
    </row>
    <row r="1125" spans="34:37" x14ac:dyDescent="0.35">
      <c r="AH1125" s="9"/>
      <c r="AI1125" s="9"/>
      <c r="AJ1125" s="4"/>
      <c r="AK1125" s="4"/>
    </row>
    <row r="1126" spans="34:37" x14ac:dyDescent="0.35">
      <c r="AH1126" s="9"/>
      <c r="AI1126" s="9"/>
      <c r="AJ1126" s="4"/>
      <c r="AK1126" s="4"/>
    </row>
    <row r="1127" spans="34:37" x14ac:dyDescent="0.35">
      <c r="AH1127" s="9"/>
      <c r="AI1127" s="9"/>
      <c r="AJ1127" s="4"/>
      <c r="AK1127" s="4"/>
    </row>
    <row r="1128" spans="34:37" x14ac:dyDescent="0.35">
      <c r="AH1128" s="9"/>
      <c r="AI1128" s="9"/>
      <c r="AJ1128" s="4"/>
      <c r="AK1128" s="4"/>
    </row>
    <row r="1129" spans="34:37" x14ac:dyDescent="0.35">
      <c r="AH1129" s="9"/>
      <c r="AI1129" s="9"/>
      <c r="AJ1129" s="4"/>
      <c r="AK1129" s="4"/>
    </row>
    <row r="1130" spans="34:37" x14ac:dyDescent="0.35">
      <c r="AH1130" s="9"/>
      <c r="AI1130" s="9"/>
      <c r="AJ1130" s="4"/>
      <c r="AK1130" s="4"/>
    </row>
    <row r="1131" spans="34:37" x14ac:dyDescent="0.35">
      <c r="AH1131" s="9"/>
      <c r="AI1131" s="9"/>
      <c r="AJ1131" s="4"/>
      <c r="AK1131" s="4"/>
    </row>
    <row r="1132" spans="34:37" x14ac:dyDescent="0.35">
      <c r="AH1132" s="9"/>
      <c r="AI1132" s="9"/>
      <c r="AJ1132" s="4"/>
      <c r="AK1132" s="4"/>
    </row>
    <row r="1133" spans="34:37" x14ac:dyDescent="0.35">
      <c r="AH1133" s="9"/>
      <c r="AI1133" s="9"/>
      <c r="AJ1133" s="4"/>
      <c r="AK1133" s="4"/>
    </row>
    <row r="1134" spans="34:37" x14ac:dyDescent="0.35">
      <c r="AH1134" s="9"/>
      <c r="AI1134" s="9"/>
      <c r="AJ1134" s="4"/>
      <c r="AK1134" s="4"/>
    </row>
    <row r="1135" spans="34:37" x14ac:dyDescent="0.35">
      <c r="AH1135" s="9"/>
      <c r="AI1135" s="9"/>
      <c r="AJ1135" s="4"/>
      <c r="AK1135" s="4"/>
    </row>
    <row r="1136" spans="34:37" x14ac:dyDescent="0.35">
      <c r="AH1136" s="9"/>
      <c r="AI1136" s="9"/>
      <c r="AJ1136" s="4"/>
      <c r="AK1136" s="4"/>
    </row>
    <row r="1137" spans="34:37" x14ac:dyDescent="0.35">
      <c r="AH1137" s="9"/>
      <c r="AI1137" s="9"/>
      <c r="AJ1137" s="4"/>
      <c r="AK1137" s="4"/>
    </row>
    <row r="1138" spans="34:37" x14ac:dyDescent="0.35">
      <c r="AH1138" s="9"/>
      <c r="AI1138" s="9"/>
      <c r="AJ1138" s="4"/>
      <c r="AK1138" s="4"/>
    </row>
    <row r="1139" spans="34:37" x14ac:dyDescent="0.35">
      <c r="AH1139" s="9"/>
      <c r="AI1139" s="9"/>
      <c r="AJ1139" s="4"/>
      <c r="AK1139" s="4"/>
    </row>
    <row r="1140" spans="34:37" x14ac:dyDescent="0.35">
      <c r="AH1140" s="9"/>
      <c r="AI1140" s="9"/>
      <c r="AJ1140" s="4"/>
      <c r="AK1140" s="4"/>
    </row>
    <row r="1141" spans="34:37" x14ac:dyDescent="0.35">
      <c r="AH1141" s="9"/>
      <c r="AI1141" s="9"/>
      <c r="AJ1141" s="4"/>
      <c r="AK1141" s="4"/>
    </row>
    <row r="1142" spans="34:37" x14ac:dyDescent="0.35">
      <c r="AH1142" s="9"/>
      <c r="AI1142" s="9"/>
      <c r="AJ1142" s="4"/>
      <c r="AK1142" s="4"/>
    </row>
    <row r="1143" spans="34:37" x14ac:dyDescent="0.35">
      <c r="AH1143" s="9"/>
      <c r="AI1143" s="9"/>
      <c r="AJ1143" s="4"/>
      <c r="AK1143" s="4"/>
    </row>
    <row r="1144" spans="34:37" x14ac:dyDescent="0.35">
      <c r="AH1144" s="9"/>
      <c r="AI1144" s="9"/>
      <c r="AJ1144" s="4"/>
      <c r="AK1144" s="4"/>
    </row>
    <row r="1145" spans="34:37" x14ac:dyDescent="0.35">
      <c r="AH1145" s="9"/>
      <c r="AI1145" s="9"/>
      <c r="AJ1145" s="4"/>
      <c r="AK1145" s="4"/>
    </row>
    <row r="1146" spans="34:37" x14ac:dyDescent="0.35">
      <c r="AH1146" s="9"/>
      <c r="AI1146" s="9"/>
      <c r="AJ1146" s="4"/>
      <c r="AK1146" s="4"/>
    </row>
    <row r="1147" spans="34:37" x14ac:dyDescent="0.35">
      <c r="AH1147" s="9"/>
      <c r="AI1147" s="9"/>
      <c r="AJ1147" s="4"/>
      <c r="AK1147" s="4"/>
    </row>
    <row r="1148" spans="34:37" x14ac:dyDescent="0.35">
      <c r="AH1148" s="9"/>
      <c r="AI1148" s="9"/>
      <c r="AJ1148" s="4"/>
      <c r="AK1148" s="4"/>
    </row>
    <row r="1149" spans="34:37" x14ac:dyDescent="0.35">
      <c r="AH1149" s="9"/>
      <c r="AI1149" s="9"/>
      <c r="AJ1149" s="4"/>
      <c r="AK1149" s="4"/>
    </row>
    <row r="1150" spans="34:37" x14ac:dyDescent="0.35">
      <c r="AH1150" s="9"/>
      <c r="AI1150" s="9"/>
      <c r="AJ1150" s="4"/>
      <c r="AK1150" s="4"/>
    </row>
    <row r="1151" spans="34:37" x14ac:dyDescent="0.35">
      <c r="AH1151" s="9"/>
      <c r="AI1151" s="9"/>
      <c r="AJ1151" s="4"/>
      <c r="AK1151" s="4"/>
    </row>
    <row r="1152" spans="34:37" x14ac:dyDescent="0.35">
      <c r="AH1152" s="9"/>
      <c r="AI1152" s="9"/>
      <c r="AJ1152" s="4"/>
      <c r="AK1152" s="4"/>
    </row>
    <row r="1153" spans="34:37" x14ac:dyDescent="0.35">
      <c r="AH1153" s="9"/>
      <c r="AI1153" s="9"/>
      <c r="AJ1153" s="4"/>
      <c r="AK1153" s="4"/>
    </row>
    <row r="1154" spans="34:37" x14ac:dyDescent="0.35">
      <c r="AH1154" s="9"/>
      <c r="AI1154" s="9"/>
      <c r="AJ1154" s="4"/>
      <c r="AK1154" s="4"/>
    </row>
    <row r="1155" spans="34:37" x14ac:dyDescent="0.35">
      <c r="AH1155" s="9"/>
      <c r="AI1155" s="9"/>
      <c r="AJ1155" s="4"/>
      <c r="AK1155" s="4"/>
    </row>
    <row r="1156" spans="34:37" x14ac:dyDescent="0.35">
      <c r="AH1156" s="9"/>
      <c r="AI1156" s="9"/>
      <c r="AJ1156" s="4"/>
      <c r="AK1156" s="4"/>
    </row>
    <row r="1157" spans="34:37" x14ac:dyDescent="0.35">
      <c r="AH1157" s="9"/>
      <c r="AI1157" s="9"/>
      <c r="AJ1157" s="4"/>
      <c r="AK1157" s="4"/>
    </row>
    <row r="1158" spans="34:37" x14ac:dyDescent="0.35">
      <c r="AH1158" s="9"/>
      <c r="AI1158" s="9"/>
      <c r="AJ1158" s="4"/>
      <c r="AK1158" s="4"/>
    </row>
    <row r="1159" spans="34:37" x14ac:dyDescent="0.35">
      <c r="AH1159" s="9"/>
      <c r="AI1159" s="9"/>
      <c r="AJ1159" s="4"/>
      <c r="AK1159" s="4"/>
    </row>
    <row r="1160" spans="34:37" x14ac:dyDescent="0.35">
      <c r="AH1160" s="9"/>
      <c r="AI1160" s="9"/>
      <c r="AJ1160" s="4"/>
      <c r="AK1160" s="4"/>
    </row>
    <row r="1161" spans="34:37" x14ac:dyDescent="0.35">
      <c r="AH1161" s="9"/>
      <c r="AI1161" s="9"/>
      <c r="AJ1161" s="4"/>
      <c r="AK1161" s="4"/>
    </row>
    <row r="1162" spans="34:37" x14ac:dyDescent="0.35">
      <c r="AH1162" s="9"/>
      <c r="AI1162" s="9"/>
      <c r="AJ1162" s="4"/>
      <c r="AK1162" s="4"/>
    </row>
    <row r="1163" spans="34:37" x14ac:dyDescent="0.35">
      <c r="AH1163" s="9"/>
      <c r="AI1163" s="9"/>
      <c r="AJ1163" s="4"/>
      <c r="AK1163" s="4"/>
    </row>
    <row r="1164" spans="34:37" x14ac:dyDescent="0.35">
      <c r="AH1164" s="9"/>
      <c r="AI1164" s="9"/>
      <c r="AJ1164" s="4"/>
      <c r="AK1164" s="4"/>
    </row>
    <row r="1165" spans="34:37" x14ac:dyDescent="0.35">
      <c r="AH1165" s="9"/>
      <c r="AI1165" s="9"/>
      <c r="AJ1165" s="4"/>
      <c r="AK1165" s="4"/>
    </row>
    <row r="1166" spans="34:37" x14ac:dyDescent="0.35">
      <c r="AH1166" s="9"/>
      <c r="AI1166" s="9"/>
      <c r="AJ1166" s="4"/>
      <c r="AK1166" s="4"/>
    </row>
    <row r="1167" spans="34:37" x14ac:dyDescent="0.35">
      <c r="AH1167" s="9"/>
      <c r="AI1167" s="9"/>
      <c r="AJ1167" s="4"/>
      <c r="AK1167" s="4"/>
    </row>
    <row r="1168" spans="34:37" x14ac:dyDescent="0.35">
      <c r="AH1168" s="9"/>
      <c r="AI1168" s="9"/>
      <c r="AJ1168" s="4"/>
      <c r="AK1168" s="4"/>
    </row>
    <row r="1169" spans="34:37" x14ac:dyDescent="0.35">
      <c r="AH1169" s="9"/>
      <c r="AI1169" s="9"/>
      <c r="AJ1169" s="4"/>
      <c r="AK1169" s="4"/>
    </row>
    <row r="1170" spans="34:37" x14ac:dyDescent="0.35">
      <c r="AH1170" s="9"/>
      <c r="AI1170" s="9"/>
      <c r="AJ1170" s="4"/>
      <c r="AK1170" s="4"/>
    </row>
    <row r="1171" spans="34:37" x14ac:dyDescent="0.35">
      <c r="AH1171" s="9"/>
      <c r="AI1171" s="9"/>
      <c r="AJ1171" s="4"/>
      <c r="AK1171" s="4"/>
    </row>
    <row r="1172" spans="34:37" x14ac:dyDescent="0.35">
      <c r="AH1172" s="9"/>
      <c r="AI1172" s="9"/>
      <c r="AJ1172" s="4"/>
      <c r="AK1172" s="4"/>
    </row>
    <row r="1173" spans="34:37" x14ac:dyDescent="0.35">
      <c r="AH1173" s="9"/>
      <c r="AI1173" s="9"/>
      <c r="AJ1173" s="4"/>
      <c r="AK1173" s="4"/>
    </row>
    <row r="1174" spans="34:37" x14ac:dyDescent="0.35">
      <c r="AH1174" s="9"/>
      <c r="AI1174" s="9"/>
      <c r="AJ1174" s="4"/>
      <c r="AK1174" s="4"/>
    </row>
    <row r="1175" spans="34:37" x14ac:dyDescent="0.35">
      <c r="AH1175" s="9"/>
      <c r="AI1175" s="9"/>
      <c r="AJ1175" s="4"/>
      <c r="AK1175" s="4"/>
    </row>
    <row r="1176" spans="34:37" x14ac:dyDescent="0.35">
      <c r="AH1176" s="9"/>
      <c r="AI1176" s="9"/>
      <c r="AJ1176" s="4"/>
      <c r="AK1176" s="4"/>
    </row>
    <row r="1177" spans="34:37" x14ac:dyDescent="0.35">
      <c r="AH1177" s="9"/>
      <c r="AI1177" s="9"/>
      <c r="AJ1177" s="4"/>
      <c r="AK1177" s="4"/>
    </row>
    <row r="1178" spans="34:37" x14ac:dyDescent="0.35">
      <c r="AH1178" s="9"/>
      <c r="AI1178" s="9"/>
      <c r="AJ1178" s="4"/>
      <c r="AK1178" s="4"/>
    </row>
    <row r="1179" spans="34:37" x14ac:dyDescent="0.35">
      <c r="AH1179" s="9"/>
      <c r="AI1179" s="9"/>
      <c r="AJ1179" s="4"/>
      <c r="AK1179" s="4"/>
    </row>
    <row r="1180" spans="34:37" x14ac:dyDescent="0.35">
      <c r="AH1180" s="9"/>
      <c r="AI1180" s="9"/>
      <c r="AJ1180" s="4"/>
      <c r="AK1180" s="4"/>
    </row>
    <row r="1181" spans="34:37" x14ac:dyDescent="0.35">
      <c r="AH1181" s="9"/>
      <c r="AI1181" s="9"/>
      <c r="AJ1181" s="4"/>
      <c r="AK1181" s="4"/>
    </row>
    <row r="1182" spans="34:37" x14ac:dyDescent="0.35">
      <c r="AH1182" s="9"/>
      <c r="AI1182" s="9"/>
      <c r="AJ1182" s="4"/>
      <c r="AK1182" s="4"/>
    </row>
    <row r="1183" spans="34:37" x14ac:dyDescent="0.35">
      <c r="AH1183" s="9"/>
      <c r="AI1183" s="9"/>
      <c r="AJ1183" s="4"/>
      <c r="AK1183" s="4"/>
    </row>
    <row r="1184" spans="34:37" x14ac:dyDescent="0.35">
      <c r="AH1184" s="9"/>
      <c r="AI1184" s="9"/>
      <c r="AJ1184" s="4"/>
      <c r="AK1184" s="4"/>
    </row>
    <row r="1185" spans="34:37" x14ac:dyDescent="0.35">
      <c r="AH1185" s="9"/>
      <c r="AI1185" s="9"/>
      <c r="AJ1185" s="4"/>
      <c r="AK1185" s="4"/>
    </row>
    <row r="1186" spans="34:37" x14ac:dyDescent="0.35">
      <c r="AH1186" s="9"/>
      <c r="AI1186" s="9"/>
      <c r="AJ1186" s="4"/>
      <c r="AK1186" s="4"/>
    </row>
    <row r="1187" spans="34:37" x14ac:dyDescent="0.35">
      <c r="AH1187" s="9"/>
      <c r="AI1187" s="9"/>
      <c r="AJ1187" s="4"/>
      <c r="AK1187" s="4"/>
    </row>
    <row r="1188" spans="34:37" x14ac:dyDescent="0.35">
      <c r="AH1188" s="9"/>
      <c r="AI1188" s="9"/>
      <c r="AJ1188" s="4"/>
      <c r="AK1188" s="4"/>
    </row>
    <row r="1189" spans="34:37" x14ac:dyDescent="0.35">
      <c r="AH1189" s="9"/>
      <c r="AI1189" s="9"/>
      <c r="AJ1189" s="4"/>
      <c r="AK1189" s="4"/>
    </row>
    <row r="1190" spans="34:37" x14ac:dyDescent="0.35">
      <c r="AH1190" s="9"/>
      <c r="AI1190" s="9"/>
      <c r="AJ1190" s="4"/>
      <c r="AK1190" s="4"/>
    </row>
    <row r="1191" spans="34:37" x14ac:dyDescent="0.35">
      <c r="AH1191" s="9"/>
      <c r="AI1191" s="9"/>
      <c r="AJ1191" s="4"/>
      <c r="AK1191" s="4"/>
    </row>
    <row r="1192" spans="34:37" x14ac:dyDescent="0.35">
      <c r="AH1192" s="9"/>
      <c r="AI1192" s="9"/>
      <c r="AJ1192" s="4"/>
      <c r="AK1192" s="4"/>
    </row>
    <row r="1193" spans="34:37" x14ac:dyDescent="0.35">
      <c r="AH1193" s="9"/>
      <c r="AI1193" s="9"/>
      <c r="AJ1193" s="4"/>
      <c r="AK1193" s="4"/>
    </row>
    <row r="1194" spans="34:37" x14ac:dyDescent="0.35">
      <c r="AH1194" s="9"/>
      <c r="AI1194" s="9"/>
      <c r="AJ1194" s="4"/>
      <c r="AK1194" s="4"/>
    </row>
    <row r="1195" spans="34:37" x14ac:dyDescent="0.35">
      <c r="AH1195" s="9"/>
      <c r="AI1195" s="9"/>
      <c r="AJ1195" s="4"/>
      <c r="AK1195" s="4"/>
    </row>
    <row r="1196" spans="34:37" x14ac:dyDescent="0.35">
      <c r="AH1196" s="9"/>
      <c r="AI1196" s="9"/>
      <c r="AJ1196" s="4"/>
      <c r="AK1196" s="4"/>
    </row>
    <row r="1197" spans="34:37" x14ac:dyDescent="0.35">
      <c r="AH1197" s="9"/>
      <c r="AI1197" s="9"/>
      <c r="AJ1197" s="4"/>
      <c r="AK1197" s="4"/>
    </row>
    <row r="1198" spans="34:37" x14ac:dyDescent="0.35">
      <c r="AH1198" s="9"/>
      <c r="AI1198" s="9"/>
      <c r="AJ1198" s="4"/>
      <c r="AK1198" s="4"/>
    </row>
    <row r="1199" spans="34:37" x14ac:dyDescent="0.35">
      <c r="AH1199" s="9"/>
      <c r="AI1199" s="9"/>
      <c r="AJ1199" s="4"/>
      <c r="AK1199" s="4"/>
    </row>
    <row r="1200" spans="34:37" x14ac:dyDescent="0.35">
      <c r="AH1200" s="9"/>
      <c r="AI1200" s="9"/>
      <c r="AJ1200" s="4"/>
      <c r="AK1200" s="4"/>
    </row>
    <row r="1201" spans="34:37" x14ac:dyDescent="0.35">
      <c r="AH1201" s="9"/>
      <c r="AI1201" s="9"/>
      <c r="AJ1201" s="4"/>
      <c r="AK1201" s="4"/>
    </row>
    <row r="1202" spans="34:37" x14ac:dyDescent="0.35">
      <c r="AH1202" s="9"/>
      <c r="AI1202" s="9"/>
      <c r="AJ1202" s="4"/>
      <c r="AK1202" s="4"/>
    </row>
    <row r="1203" spans="34:37" x14ac:dyDescent="0.35">
      <c r="AH1203" s="9"/>
      <c r="AI1203" s="9"/>
      <c r="AJ1203" s="4"/>
      <c r="AK1203" s="4"/>
    </row>
    <row r="1204" spans="34:37" x14ac:dyDescent="0.35">
      <c r="AH1204" s="9"/>
      <c r="AI1204" s="9"/>
      <c r="AJ1204" s="4"/>
      <c r="AK1204" s="4"/>
    </row>
    <row r="1205" spans="34:37" x14ac:dyDescent="0.35">
      <c r="AH1205" s="9"/>
      <c r="AI1205" s="9"/>
      <c r="AJ1205" s="4"/>
      <c r="AK1205" s="4"/>
    </row>
    <row r="1206" spans="34:37" x14ac:dyDescent="0.35">
      <c r="AH1206" s="9"/>
      <c r="AI1206" s="9"/>
      <c r="AJ1206" s="4"/>
      <c r="AK1206" s="4"/>
    </row>
    <row r="1207" spans="34:37" x14ac:dyDescent="0.35">
      <c r="AH1207" s="9"/>
      <c r="AI1207" s="9"/>
      <c r="AJ1207" s="4"/>
      <c r="AK1207" s="4"/>
    </row>
    <row r="1208" spans="34:37" x14ac:dyDescent="0.35">
      <c r="AH1208" s="9"/>
      <c r="AI1208" s="9"/>
      <c r="AJ1208" s="4"/>
      <c r="AK1208" s="4"/>
    </row>
    <row r="1209" spans="34:37" x14ac:dyDescent="0.35">
      <c r="AH1209" s="9"/>
      <c r="AI1209" s="9"/>
      <c r="AJ1209" s="4"/>
      <c r="AK1209" s="4"/>
    </row>
    <row r="1210" spans="34:37" x14ac:dyDescent="0.35">
      <c r="AH1210" s="9"/>
      <c r="AI1210" s="9"/>
      <c r="AJ1210" s="4"/>
      <c r="AK1210" s="4"/>
    </row>
    <row r="1211" spans="34:37" x14ac:dyDescent="0.35">
      <c r="AH1211" s="9"/>
      <c r="AI1211" s="9"/>
      <c r="AJ1211" s="4"/>
      <c r="AK1211" s="4"/>
    </row>
    <row r="1212" spans="34:37" x14ac:dyDescent="0.35">
      <c r="AH1212" s="9"/>
      <c r="AI1212" s="9"/>
      <c r="AJ1212" s="4"/>
      <c r="AK1212" s="4"/>
    </row>
    <row r="1213" spans="34:37" x14ac:dyDescent="0.35">
      <c r="AH1213" s="9"/>
      <c r="AI1213" s="9"/>
      <c r="AJ1213" s="4"/>
      <c r="AK1213" s="4"/>
    </row>
    <row r="1214" spans="34:37" x14ac:dyDescent="0.35">
      <c r="AH1214" s="9"/>
      <c r="AI1214" s="9"/>
      <c r="AJ1214" s="4"/>
      <c r="AK1214" s="4"/>
    </row>
    <row r="1215" spans="34:37" x14ac:dyDescent="0.35">
      <c r="AH1215" s="9"/>
      <c r="AI1215" s="9"/>
      <c r="AJ1215" s="4"/>
      <c r="AK1215" s="4"/>
    </row>
    <row r="1216" spans="34:37" x14ac:dyDescent="0.35">
      <c r="AH1216" s="9"/>
      <c r="AI1216" s="9"/>
      <c r="AJ1216" s="4"/>
      <c r="AK1216" s="4"/>
    </row>
    <row r="1217" spans="34:37" x14ac:dyDescent="0.35">
      <c r="AH1217" s="9"/>
      <c r="AI1217" s="9"/>
      <c r="AJ1217" s="4"/>
      <c r="AK1217" s="4"/>
    </row>
    <row r="1218" spans="34:37" x14ac:dyDescent="0.35">
      <c r="AH1218" s="9"/>
      <c r="AI1218" s="9"/>
      <c r="AJ1218" s="4"/>
      <c r="AK1218" s="4"/>
    </row>
    <row r="1219" spans="34:37" x14ac:dyDescent="0.35">
      <c r="AH1219" s="9"/>
      <c r="AI1219" s="9"/>
      <c r="AJ1219" s="4"/>
      <c r="AK1219" s="4"/>
    </row>
    <row r="1220" spans="34:37" x14ac:dyDescent="0.35">
      <c r="AH1220" s="9"/>
      <c r="AI1220" s="9"/>
      <c r="AJ1220" s="4"/>
      <c r="AK1220" s="4"/>
    </row>
    <row r="1221" spans="34:37" x14ac:dyDescent="0.35">
      <c r="AH1221" s="9"/>
      <c r="AI1221" s="9"/>
      <c r="AJ1221" s="4"/>
      <c r="AK1221" s="4"/>
    </row>
    <row r="1222" spans="34:37" x14ac:dyDescent="0.35">
      <c r="AH1222" s="9"/>
      <c r="AI1222" s="9"/>
      <c r="AJ1222" s="4"/>
      <c r="AK1222" s="4"/>
    </row>
    <row r="1223" spans="34:37" x14ac:dyDescent="0.35">
      <c r="AH1223" s="9"/>
      <c r="AI1223" s="9"/>
      <c r="AJ1223" s="4"/>
      <c r="AK1223" s="4"/>
    </row>
    <row r="1224" spans="34:37" x14ac:dyDescent="0.35">
      <c r="AH1224" s="9"/>
      <c r="AI1224" s="9"/>
      <c r="AJ1224" s="4"/>
      <c r="AK1224" s="4"/>
    </row>
    <row r="1225" spans="34:37" x14ac:dyDescent="0.35">
      <c r="AH1225" s="9"/>
      <c r="AI1225" s="9"/>
      <c r="AJ1225" s="4"/>
      <c r="AK1225" s="4"/>
    </row>
    <row r="1226" spans="34:37" x14ac:dyDescent="0.35">
      <c r="AH1226" s="9"/>
      <c r="AI1226" s="9"/>
      <c r="AJ1226" s="4"/>
      <c r="AK1226" s="4"/>
    </row>
    <row r="1227" spans="34:37" x14ac:dyDescent="0.35">
      <c r="AH1227" s="9"/>
      <c r="AI1227" s="9"/>
      <c r="AJ1227" s="4"/>
      <c r="AK1227" s="4"/>
    </row>
    <row r="1228" spans="34:37" x14ac:dyDescent="0.35">
      <c r="AH1228" s="9"/>
      <c r="AI1228" s="9"/>
      <c r="AJ1228" s="4"/>
      <c r="AK1228" s="4"/>
    </row>
    <row r="1229" spans="34:37" x14ac:dyDescent="0.35">
      <c r="AH1229" s="9"/>
      <c r="AI1229" s="9"/>
      <c r="AJ1229" s="4"/>
      <c r="AK1229" s="4"/>
    </row>
    <row r="1230" spans="34:37" x14ac:dyDescent="0.35">
      <c r="AH1230" s="9"/>
      <c r="AI1230" s="9"/>
      <c r="AJ1230" s="4"/>
      <c r="AK1230" s="4"/>
    </row>
    <row r="1231" spans="34:37" x14ac:dyDescent="0.35">
      <c r="AH1231" s="9"/>
      <c r="AI1231" s="9"/>
      <c r="AJ1231" s="4"/>
      <c r="AK1231" s="4"/>
    </row>
    <row r="1232" spans="34:37" x14ac:dyDescent="0.35">
      <c r="AH1232" s="9"/>
      <c r="AI1232" s="9"/>
      <c r="AJ1232" s="4"/>
      <c r="AK1232" s="4"/>
    </row>
    <row r="1233" spans="34:37" x14ac:dyDescent="0.35">
      <c r="AH1233" s="9"/>
      <c r="AI1233" s="9"/>
      <c r="AJ1233" s="4"/>
      <c r="AK1233" s="4"/>
    </row>
    <row r="1234" spans="34:37" x14ac:dyDescent="0.35">
      <c r="AH1234" s="9"/>
      <c r="AI1234" s="9"/>
      <c r="AJ1234" s="4"/>
      <c r="AK1234" s="4"/>
    </row>
    <row r="1235" spans="34:37" x14ac:dyDescent="0.35">
      <c r="AH1235" s="9"/>
      <c r="AI1235" s="9"/>
      <c r="AJ1235" s="4"/>
      <c r="AK1235" s="4"/>
    </row>
    <row r="1236" spans="34:37" x14ac:dyDescent="0.35">
      <c r="AH1236" s="9"/>
      <c r="AI1236" s="9"/>
      <c r="AJ1236" s="4"/>
      <c r="AK1236" s="4"/>
    </row>
    <row r="1237" spans="34:37" x14ac:dyDescent="0.35">
      <c r="AH1237" s="9"/>
      <c r="AI1237" s="9"/>
      <c r="AJ1237" s="4"/>
      <c r="AK1237" s="4"/>
    </row>
    <row r="1238" spans="34:37" x14ac:dyDescent="0.35">
      <c r="AH1238" s="9"/>
      <c r="AI1238" s="9"/>
      <c r="AJ1238" s="4"/>
      <c r="AK1238" s="4"/>
    </row>
    <row r="1239" spans="34:37" x14ac:dyDescent="0.35">
      <c r="AH1239" s="9"/>
      <c r="AI1239" s="9"/>
      <c r="AJ1239" s="4"/>
      <c r="AK1239" s="4"/>
    </row>
    <row r="1240" spans="34:37" x14ac:dyDescent="0.35">
      <c r="AH1240" s="9"/>
      <c r="AI1240" s="9"/>
      <c r="AJ1240" s="4"/>
      <c r="AK1240" s="4"/>
    </row>
    <row r="1241" spans="34:37" x14ac:dyDescent="0.35">
      <c r="AH1241" s="9"/>
      <c r="AI1241" s="9"/>
      <c r="AJ1241" s="4"/>
      <c r="AK1241" s="4"/>
    </row>
    <row r="1242" spans="34:37" x14ac:dyDescent="0.35">
      <c r="AH1242" s="9"/>
      <c r="AI1242" s="9"/>
      <c r="AJ1242" s="4"/>
      <c r="AK1242" s="4"/>
    </row>
    <row r="1243" spans="34:37" x14ac:dyDescent="0.35">
      <c r="AH1243" s="9"/>
      <c r="AI1243" s="9"/>
      <c r="AJ1243" s="4"/>
      <c r="AK1243" s="4"/>
    </row>
    <row r="1244" spans="34:37" x14ac:dyDescent="0.35">
      <c r="AH1244" s="9"/>
      <c r="AI1244" s="9"/>
      <c r="AJ1244" s="4"/>
      <c r="AK1244" s="4"/>
    </row>
    <row r="1245" spans="34:37" x14ac:dyDescent="0.35">
      <c r="AH1245" s="9"/>
      <c r="AI1245" s="9"/>
      <c r="AJ1245" s="4"/>
      <c r="AK1245" s="4"/>
    </row>
    <row r="1246" spans="34:37" x14ac:dyDescent="0.35">
      <c r="AH1246" s="9"/>
      <c r="AI1246" s="9"/>
      <c r="AJ1246" s="4"/>
      <c r="AK1246" s="4"/>
    </row>
    <row r="1247" spans="34:37" x14ac:dyDescent="0.35">
      <c r="AH1247" s="9"/>
      <c r="AI1247" s="9"/>
      <c r="AJ1247" s="4"/>
      <c r="AK1247" s="4"/>
    </row>
    <row r="1248" spans="34:37" x14ac:dyDescent="0.35">
      <c r="AH1248" s="9"/>
      <c r="AI1248" s="9"/>
      <c r="AJ1248" s="4"/>
      <c r="AK1248" s="4"/>
    </row>
    <row r="1249" spans="34:37" x14ac:dyDescent="0.35">
      <c r="AH1249" s="9"/>
      <c r="AI1249" s="9"/>
      <c r="AJ1249" s="4"/>
      <c r="AK1249" s="4"/>
    </row>
    <row r="1250" spans="34:37" x14ac:dyDescent="0.35">
      <c r="AH1250" s="9"/>
      <c r="AI1250" s="9"/>
      <c r="AJ1250" s="4"/>
      <c r="AK1250" s="4"/>
    </row>
    <row r="1251" spans="34:37" x14ac:dyDescent="0.35">
      <c r="AH1251" s="9"/>
      <c r="AI1251" s="9"/>
      <c r="AJ1251" s="4"/>
      <c r="AK1251" s="4"/>
    </row>
    <row r="1252" spans="34:37" x14ac:dyDescent="0.35">
      <c r="AH1252" s="9"/>
      <c r="AI1252" s="9"/>
      <c r="AJ1252" s="4"/>
      <c r="AK1252" s="4"/>
    </row>
    <row r="1253" spans="34:37" x14ac:dyDescent="0.35">
      <c r="AH1253" s="9"/>
      <c r="AI1253" s="9"/>
      <c r="AJ1253" s="4"/>
      <c r="AK1253" s="4"/>
    </row>
    <row r="1254" spans="34:37" x14ac:dyDescent="0.35">
      <c r="AH1254" s="9"/>
      <c r="AI1254" s="9"/>
      <c r="AJ1254" s="4"/>
      <c r="AK1254" s="4"/>
    </row>
    <row r="1255" spans="34:37" x14ac:dyDescent="0.35">
      <c r="AH1255" s="9"/>
      <c r="AI1255" s="9"/>
      <c r="AJ1255" s="4"/>
      <c r="AK1255" s="4"/>
    </row>
    <row r="1256" spans="34:37" x14ac:dyDescent="0.35">
      <c r="AH1256" s="9"/>
      <c r="AI1256" s="9"/>
      <c r="AJ1256" s="4"/>
      <c r="AK1256" s="4"/>
    </row>
    <row r="1257" spans="34:37" x14ac:dyDescent="0.35">
      <c r="AH1257" s="9"/>
      <c r="AI1257" s="9"/>
      <c r="AJ1257" s="4"/>
      <c r="AK1257" s="4"/>
    </row>
    <row r="1258" spans="34:37" x14ac:dyDescent="0.35">
      <c r="AH1258" s="9"/>
      <c r="AI1258" s="9"/>
      <c r="AJ1258" s="4"/>
      <c r="AK1258" s="4"/>
    </row>
    <row r="1259" spans="34:37" x14ac:dyDescent="0.35">
      <c r="AH1259" s="9"/>
      <c r="AI1259" s="9"/>
      <c r="AJ1259" s="4"/>
      <c r="AK1259" s="4"/>
    </row>
    <row r="1260" spans="34:37" x14ac:dyDescent="0.35">
      <c r="AH1260" s="9"/>
      <c r="AI1260" s="9"/>
      <c r="AJ1260" s="4"/>
      <c r="AK1260" s="4"/>
    </row>
    <row r="1261" spans="34:37" x14ac:dyDescent="0.35">
      <c r="AH1261" s="9"/>
      <c r="AI1261" s="9"/>
      <c r="AJ1261" s="4"/>
      <c r="AK1261" s="4"/>
    </row>
    <row r="1262" spans="34:37" x14ac:dyDescent="0.35">
      <c r="AH1262" s="9"/>
      <c r="AI1262" s="9"/>
      <c r="AJ1262" s="4"/>
      <c r="AK1262" s="4"/>
    </row>
    <row r="1263" spans="34:37" x14ac:dyDescent="0.35">
      <c r="AH1263" s="9"/>
      <c r="AI1263" s="9"/>
      <c r="AJ1263" s="4"/>
      <c r="AK1263" s="4"/>
    </row>
    <row r="1264" spans="34:37" x14ac:dyDescent="0.35">
      <c r="AH1264" s="9"/>
      <c r="AI1264" s="9"/>
      <c r="AJ1264" s="4"/>
      <c r="AK1264" s="4"/>
    </row>
    <row r="1265" spans="34:37" x14ac:dyDescent="0.35">
      <c r="AH1265" s="9"/>
      <c r="AI1265" s="9"/>
      <c r="AJ1265" s="4"/>
      <c r="AK1265" s="4"/>
    </row>
    <row r="1266" spans="34:37" x14ac:dyDescent="0.35">
      <c r="AH1266" s="9"/>
      <c r="AI1266" s="9"/>
      <c r="AJ1266" s="4"/>
      <c r="AK1266" s="4"/>
    </row>
    <row r="1267" spans="34:37" x14ac:dyDescent="0.35">
      <c r="AH1267" s="9"/>
      <c r="AI1267" s="9"/>
      <c r="AJ1267" s="4"/>
      <c r="AK1267" s="4"/>
    </row>
    <row r="1268" spans="34:37" x14ac:dyDescent="0.35">
      <c r="AH1268" s="9"/>
      <c r="AI1268" s="9"/>
      <c r="AJ1268" s="4"/>
      <c r="AK1268" s="4"/>
    </row>
    <row r="1269" spans="34:37" x14ac:dyDescent="0.35">
      <c r="AH1269" s="9"/>
      <c r="AI1269" s="9"/>
      <c r="AJ1269" s="4"/>
      <c r="AK1269" s="4"/>
    </row>
    <row r="1270" spans="34:37" x14ac:dyDescent="0.35">
      <c r="AH1270" s="9"/>
      <c r="AI1270" s="9"/>
      <c r="AJ1270" s="4"/>
      <c r="AK1270" s="4"/>
    </row>
    <row r="1271" spans="34:37" x14ac:dyDescent="0.35">
      <c r="AH1271" s="9"/>
      <c r="AI1271" s="9"/>
      <c r="AJ1271" s="4"/>
      <c r="AK1271" s="4"/>
    </row>
    <row r="1272" spans="34:37" x14ac:dyDescent="0.35">
      <c r="AH1272" s="9"/>
      <c r="AI1272" s="9"/>
      <c r="AJ1272" s="4"/>
      <c r="AK1272" s="4"/>
    </row>
    <row r="1273" spans="34:37" x14ac:dyDescent="0.35">
      <c r="AH1273" s="9"/>
      <c r="AI1273" s="9"/>
      <c r="AJ1273" s="4"/>
      <c r="AK1273" s="4"/>
    </row>
    <row r="1274" spans="34:37" x14ac:dyDescent="0.35">
      <c r="AH1274" s="9"/>
      <c r="AI1274" s="9"/>
      <c r="AJ1274" s="4"/>
      <c r="AK1274" s="4"/>
    </row>
    <row r="1275" spans="34:37" x14ac:dyDescent="0.35">
      <c r="AH1275" s="9"/>
      <c r="AI1275" s="9"/>
      <c r="AJ1275" s="4"/>
      <c r="AK1275" s="4"/>
    </row>
    <row r="1276" spans="34:37" x14ac:dyDescent="0.35">
      <c r="AH1276" s="9"/>
      <c r="AI1276" s="9"/>
      <c r="AJ1276" s="4"/>
      <c r="AK1276" s="4"/>
    </row>
    <row r="1277" spans="34:37" x14ac:dyDescent="0.35">
      <c r="AH1277" s="9"/>
      <c r="AI1277" s="9"/>
      <c r="AJ1277" s="4"/>
      <c r="AK1277" s="4"/>
    </row>
    <row r="1278" spans="34:37" x14ac:dyDescent="0.35">
      <c r="AH1278" s="9"/>
      <c r="AI1278" s="9"/>
      <c r="AJ1278" s="4"/>
      <c r="AK1278" s="4"/>
    </row>
    <row r="1279" spans="34:37" x14ac:dyDescent="0.35">
      <c r="AH1279" s="9"/>
      <c r="AI1279" s="9"/>
      <c r="AJ1279" s="4"/>
      <c r="AK1279" s="4"/>
    </row>
    <row r="1280" spans="34:37" x14ac:dyDescent="0.35">
      <c r="AH1280" s="9"/>
      <c r="AI1280" s="9"/>
      <c r="AJ1280" s="4"/>
      <c r="AK1280" s="4"/>
    </row>
    <row r="1281" spans="34:37" x14ac:dyDescent="0.35">
      <c r="AH1281" s="9"/>
      <c r="AI1281" s="9"/>
      <c r="AJ1281" s="4"/>
      <c r="AK1281" s="4"/>
    </row>
    <row r="1282" spans="34:37" x14ac:dyDescent="0.35">
      <c r="AH1282" s="9"/>
      <c r="AI1282" s="9"/>
      <c r="AJ1282" s="4"/>
      <c r="AK1282" s="4"/>
    </row>
    <row r="1283" spans="34:37" x14ac:dyDescent="0.35">
      <c r="AH1283" s="9"/>
      <c r="AI1283" s="9"/>
      <c r="AJ1283" s="4"/>
      <c r="AK1283" s="4"/>
    </row>
    <row r="1284" spans="34:37" x14ac:dyDescent="0.35">
      <c r="AH1284" s="9"/>
      <c r="AI1284" s="9"/>
      <c r="AJ1284" s="4"/>
      <c r="AK1284" s="4"/>
    </row>
    <row r="1285" spans="34:37" x14ac:dyDescent="0.35">
      <c r="AH1285" s="9"/>
      <c r="AI1285" s="9"/>
      <c r="AJ1285" s="4"/>
      <c r="AK1285" s="4"/>
    </row>
    <row r="1286" spans="34:37" x14ac:dyDescent="0.35">
      <c r="AH1286" s="9"/>
      <c r="AI1286" s="9"/>
      <c r="AJ1286" s="4"/>
      <c r="AK1286" s="4"/>
    </row>
    <row r="1287" spans="34:37" x14ac:dyDescent="0.35">
      <c r="AH1287" s="9"/>
      <c r="AI1287" s="9"/>
      <c r="AJ1287" s="4"/>
      <c r="AK1287" s="4"/>
    </row>
    <row r="1288" spans="34:37" x14ac:dyDescent="0.35">
      <c r="AH1288" s="9"/>
      <c r="AI1288" s="9"/>
      <c r="AJ1288" s="4"/>
      <c r="AK1288" s="4"/>
    </row>
    <row r="1289" spans="34:37" x14ac:dyDescent="0.35">
      <c r="AH1289" s="9"/>
      <c r="AI1289" s="9"/>
      <c r="AJ1289" s="4"/>
      <c r="AK1289" s="4"/>
    </row>
    <row r="1290" spans="34:37" x14ac:dyDescent="0.35">
      <c r="AH1290" s="9"/>
      <c r="AI1290" s="9"/>
      <c r="AJ1290" s="4"/>
      <c r="AK1290" s="4"/>
    </row>
    <row r="1291" spans="34:37" x14ac:dyDescent="0.35">
      <c r="AH1291" s="9"/>
      <c r="AI1291" s="9"/>
      <c r="AJ1291" s="4"/>
      <c r="AK1291" s="4"/>
    </row>
    <row r="1292" spans="34:37" x14ac:dyDescent="0.35">
      <c r="AH1292" s="9"/>
      <c r="AI1292" s="9"/>
      <c r="AJ1292" s="4"/>
      <c r="AK1292" s="4"/>
    </row>
    <row r="1293" spans="34:37" x14ac:dyDescent="0.35">
      <c r="AH1293" s="9"/>
      <c r="AI1293" s="9"/>
      <c r="AJ1293" s="4"/>
      <c r="AK1293" s="4"/>
    </row>
    <row r="1294" spans="34:37" x14ac:dyDescent="0.35">
      <c r="AH1294" s="9"/>
      <c r="AI1294" s="9"/>
      <c r="AJ1294" s="4"/>
      <c r="AK1294" s="4"/>
    </row>
    <row r="1295" spans="34:37" x14ac:dyDescent="0.35">
      <c r="AH1295" s="9"/>
      <c r="AI1295" s="9"/>
      <c r="AJ1295" s="4"/>
      <c r="AK1295" s="4"/>
    </row>
    <row r="1296" spans="34:37" x14ac:dyDescent="0.35">
      <c r="AH1296" s="9"/>
      <c r="AI1296" s="9"/>
      <c r="AJ1296" s="4"/>
      <c r="AK1296" s="4"/>
    </row>
    <row r="1297" spans="34:37" x14ac:dyDescent="0.35">
      <c r="AH1297" s="9"/>
      <c r="AI1297" s="9"/>
      <c r="AJ1297" s="4"/>
      <c r="AK1297" s="4"/>
    </row>
    <row r="1298" spans="34:37" x14ac:dyDescent="0.35">
      <c r="AH1298" s="9"/>
      <c r="AI1298" s="9"/>
      <c r="AJ1298" s="4"/>
      <c r="AK1298" s="4"/>
    </row>
    <row r="1299" spans="34:37" x14ac:dyDescent="0.35">
      <c r="AH1299" s="9"/>
      <c r="AI1299" s="9"/>
      <c r="AJ1299" s="4"/>
      <c r="AK1299" s="4"/>
    </row>
    <row r="1300" spans="34:37" x14ac:dyDescent="0.35">
      <c r="AH1300" s="9"/>
      <c r="AI1300" s="9"/>
      <c r="AJ1300" s="4"/>
      <c r="AK1300" s="4"/>
    </row>
    <row r="1301" spans="34:37" x14ac:dyDescent="0.35">
      <c r="AH1301" s="9"/>
      <c r="AI1301" s="9"/>
      <c r="AJ1301" s="4"/>
      <c r="AK1301" s="4"/>
    </row>
    <row r="1302" spans="34:37" x14ac:dyDescent="0.35">
      <c r="AH1302" s="9"/>
      <c r="AI1302" s="9"/>
      <c r="AJ1302" s="4"/>
      <c r="AK1302" s="4"/>
    </row>
    <row r="1303" spans="34:37" x14ac:dyDescent="0.35">
      <c r="AH1303" s="9"/>
      <c r="AI1303" s="9"/>
      <c r="AJ1303" s="4"/>
      <c r="AK1303" s="4"/>
    </row>
    <row r="1304" spans="34:37" x14ac:dyDescent="0.35">
      <c r="AH1304" s="9"/>
      <c r="AI1304" s="9"/>
      <c r="AJ1304" s="4"/>
      <c r="AK1304" s="4"/>
    </row>
    <row r="1305" spans="34:37" x14ac:dyDescent="0.35">
      <c r="AH1305" s="9"/>
      <c r="AI1305" s="9"/>
      <c r="AJ1305" s="4"/>
      <c r="AK1305" s="4"/>
    </row>
    <row r="1306" spans="34:37" x14ac:dyDescent="0.35">
      <c r="AH1306" s="9"/>
      <c r="AI1306" s="9"/>
      <c r="AJ1306" s="4"/>
      <c r="AK1306" s="4"/>
    </row>
    <row r="1307" spans="34:37" x14ac:dyDescent="0.35">
      <c r="AH1307" s="9"/>
      <c r="AI1307" s="9"/>
      <c r="AJ1307" s="4"/>
      <c r="AK1307" s="4"/>
    </row>
    <row r="1308" spans="34:37" x14ac:dyDescent="0.35">
      <c r="AH1308" s="9"/>
      <c r="AI1308" s="9"/>
      <c r="AJ1308" s="4"/>
      <c r="AK1308" s="4"/>
    </row>
    <row r="1309" spans="34:37" x14ac:dyDescent="0.35">
      <c r="AH1309" s="9"/>
      <c r="AI1309" s="9"/>
      <c r="AJ1309" s="4"/>
      <c r="AK1309" s="4"/>
    </row>
    <row r="1310" spans="34:37" x14ac:dyDescent="0.35">
      <c r="AH1310" s="9"/>
      <c r="AI1310" s="9"/>
      <c r="AJ1310" s="4"/>
      <c r="AK1310" s="4"/>
    </row>
    <row r="1311" spans="34:37" x14ac:dyDescent="0.35">
      <c r="AH1311" s="9"/>
      <c r="AI1311" s="9"/>
      <c r="AJ1311" s="4"/>
      <c r="AK1311" s="4"/>
    </row>
    <row r="1312" spans="34:37" x14ac:dyDescent="0.35">
      <c r="AH1312" s="9"/>
      <c r="AI1312" s="9"/>
      <c r="AJ1312" s="4"/>
      <c r="AK1312" s="4"/>
    </row>
    <row r="1313" spans="34:37" x14ac:dyDescent="0.35">
      <c r="AH1313" s="9"/>
      <c r="AI1313" s="9"/>
      <c r="AJ1313" s="4"/>
      <c r="AK1313" s="4"/>
    </row>
    <row r="1314" spans="34:37" x14ac:dyDescent="0.35">
      <c r="AH1314" s="9"/>
      <c r="AI1314" s="9"/>
      <c r="AJ1314" s="4"/>
      <c r="AK1314" s="4"/>
    </row>
    <row r="1315" spans="34:37" x14ac:dyDescent="0.35">
      <c r="AH1315" s="9"/>
      <c r="AI1315" s="9"/>
      <c r="AJ1315" s="4"/>
      <c r="AK1315" s="4"/>
    </row>
    <row r="1316" spans="34:37" x14ac:dyDescent="0.35">
      <c r="AH1316" s="9"/>
      <c r="AI1316" s="9"/>
      <c r="AJ1316" s="4"/>
      <c r="AK1316" s="4"/>
    </row>
    <row r="1317" spans="34:37" x14ac:dyDescent="0.35">
      <c r="AH1317" s="9"/>
      <c r="AI1317" s="9"/>
      <c r="AJ1317" s="4"/>
      <c r="AK1317" s="4"/>
    </row>
    <row r="1318" spans="34:37" x14ac:dyDescent="0.35">
      <c r="AH1318" s="9"/>
      <c r="AI1318" s="9"/>
      <c r="AJ1318" s="4"/>
      <c r="AK1318" s="4"/>
    </row>
    <row r="1319" spans="34:37" x14ac:dyDescent="0.35">
      <c r="AH1319" s="9"/>
      <c r="AI1319" s="9"/>
      <c r="AJ1319" s="4"/>
      <c r="AK1319" s="4"/>
    </row>
    <row r="1320" spans="34:37" x14ac:dyDescent="0.35">
      <c r="AH1320" s="9"/>
      <c r="AI1320" s="9"/>
      <c r="AJ1320" s="4"/>
      <c r="AK1320" s="4"/>
    </row>
    <row r="1321" spans="34:37" x14ac:dyDescent="0.35">
      <c r="AH1321" s="9"/>
      <c r="AI1321" s="9"/>
      <c r="AJ1321" s="4"/>
      <c r="AK1321" s="4"/>
    </row>
    <row r="1322" spans="34:37" x14ac:dyDescent="0.35">
      <c r="AH1322" s="9"/>
      <c r="AI1322" s="9"/>
      <c r="AJ1322" s="4"/>
      <c r="AK1322" s="4"/>
    </row>
    <row r="1323" spans="34:37" x14ac:dyDescent="0.35">
      <c r="AH1323" s="9"/>
      <c r="AI1323" s="9"/>
      <c r="AJ1323" s="4"/>
      <c r="AK1323" s="4"/>
    </row>
    <row r="1324" spans="34:37" x14ac:dyDescent="0.35">
      <c r="AH1324" s="9"/>
      <c r="AI1324" s="9"/>
      <c r="AJ1324" s="4"/>
      <c r="AK1324" s="4"/>
    </row>
    <row r="1325" spans="34:37" x14ac:dyDescent="0.35">
      <c r="AH1325" s="9"/>
      <c r="AI1325" s="9"/>
      <c r="AJ1325" s="4"/>
      <c r="AK1325" s="4"/>
    </row>
    <row r="1326" spans="34:37" x14ac:dyDescent="0.35">
      <c r="AH1326" s="9"/>
      <c r="AI1326" s="9"/>
      <c r="AJ1326" s="4"/>
      <c r="AK1326" s="4"/>
    </row>
    <row r="1327" spans="34:37" x14ac:dyDescent="0.35">
      <c r="AH1327" s="9"/>
      <c r="AI1327" s="9"/>
      <c r="AJ1327" s="4"/>
      <c r="AK1327" s="4"/>
    </row>
    <row r="1328" spans="34:37" x14ac:dyDescent="0.35">
      <c r="AH1328" s="9"/>
      <c r="AI1328" s="9"/>
      <c r="AJ1328" s="4"/>
      <c r="AK1328" s="4"/>
    </row>
    <row r="1329" spans="34:37" x14ac:dyDescent="0.35">
      <c r="AH1329" s="9"/>
      <c r="AI1329" s="9"/>
      <c r="AJ1329" s="4"/>
      <c r="AK1329" s="4"/>
    </row>
    <row r="1330" spans="34:37" x14ac:dyDescent="0.35">
      <c r="AH1330" s="9"/>
      <c r="AI1330" s="9"/>
      <c r="AJ1330" s="4"/>
      <c r="AK1330" s="4"/>
    </row>
    <row r="1331" spans="34:37" x14ac:dyDescent="0.35">
      <c r="AH1331" s="9"/>
      <c r="AI1331" s="9"/>
      <c r="AJ1331" s="4"/>
      <c r="AK1331" s="4"/>
    </row>
    <row r="1332" spans="34:37" x14ac:dyDescent="0.35">
      <c r="AH1332" s="9"/>
      <c r="AI1332" s="9"/>
      <c r="AJ1332" s="4"/>
      <c r="AK1332" s="4"/>
    </row>
    <row r="1333" spans="34:37" x14ac:dyDescent="0.35">
      <c r="AH1333" s="9"/>
      <c r="AI1333" s="9"/>
      <c r="AJ1333" s="4"/>
      <c r="AK1333" s="4"/>
    </row>
    <row r="1334" spans="34:37" x14ac:dyDescent="0.35">
      <c r="AH1334" s="9"/>
      <c r="AI1334" s="9"/>
      <c r="AJ1334" s="4"/>
      <c r="AK1334" s="4"/>
    </row>
    <row r="1335" spans="34:37" x14ac:dyDescent="0.35">
      <c r="AH1335" s="9"/>
      <c r="AI1335" s="9"/>
      <c r="AJ1335" s="4"/>
      <c r="AK1335" s="4"/>
    </row>
    <row r="1336" spans="34:37" x14ac:dyDescent="0.35">
      <c r="AH1336" s="9"/>
      <c r="AI1336" s="9"/>
      <c r="AJ1336" s="4"/>
      <c r="AK1336" s="4"/>
    </row>
    <row r="1337" spans="34:37" x14ac:dyDescent="0.35">
      <c r="AH1337" s="9"/>
      <c r="AI1337" s="9"/>
      <c r="AJ1337" s="4"/>
      <c r="AK1337" s="4"/>
    </row>
    <row r="1338" spans="34:37" x14ac:dyDescent="0.35">
      <c r="AH1338" s="9"/>
      <c r="AI1338" s="9"/>
      <c r="AJ1338" s="4"/>
      <c r="AK1338" s="4"/>
    </row>
    <row r="1339" spans="34:37" x14ac:dyDescent="0.35">
      <c r="AH1339" s="9"/>
      <c r="AI1339" s="9"/>
      <c r="AJ1339" s="4"/>
      <c r="AK1339" s="4"/>
    </row>
    <row r="1340" spans="34:37" x14ac:dyDescent="0.35">
      <c r="AH1340" s="9"/>
      <c r="AI1340" s="9"/>
      <c r="AJ1340" s="4"/>
      <c r="AK1340" s="4"/>
    </row>
    <row r="1341" spans="34:37" x14ac:dyDescent="0.35">
      <c r="AH1341" s="9"/>
      <c r="AI1341" s="9"/>
      <c r="AJ1341" s="4"/>
      <c r="AK1341" s="4"/>
    </row>
    <row r="1342" spans="34:37" x14ac:dyDescent="0.35">
      <c r="AH1342" s="9"/>
      <c r="AI1342" s="9"/>
      <c r="AJ1342" s="4"/>
      <c r="AK1342" s="4"/>
    </row>
    <row r="1343" spans="34:37" x14ac:dyDescent="0.35">
      <c r="AH1343" s="9"/>
      <c r="AI1343" s="9"/>
      <c r="AJ1343" s="4"/>
      <c r="AK1343" s="4"/>
    </row>
    <row r="1344" spans="34:37" x14ac:dyDescent="0.35">
      <c r="AH1344" s="9"/>
      <c r="AI1344" s="9"/>
      <c r="AJ1344" s="4"/>
      <c r="AK1344" s="4"/>
    </row>
    <row r="1345" spans="34:37" x14ac:dyDescent="0.35">
      <c r="AH1345" s="9"/>
      <c r="AI1345" s="9"/>
      <c r="AJ1345" s="4"/>
      <c r="AK1345" s="4"/>
    </row>
    <row r="1346" spans="34:37" x14ac:dyDescent="0.35">
      <c r="AH1346" s="9"/>
      <c r="AI1346" s="9"/>
      <c r="AJ1346" s="4"/>
      <c r="AK1346" s="4"/>
    </row>
    <row r="1347" spans="34:37" x14ac:dyDescent="0.35">
      <c r="AH1347" s="9"/>
      <c r="AI1347" s="9"/>
      <c r="AJ1347" s="4"/>
      <c r="AK1347" s="4"/>
    </row>
    <row r="1348" spans="34:37" x14ac:dyDescent="0.35">
      <c r="AH1348" s="9"/>
      <c r="AI1348" s="9"/>
      <c r="AJ1348" s="4"/>
      <c r="AK1348" s="4"/>
    </row>
    <row r="1349" spans="34:37" x14ac:dyDescent="0.35">
      <c r="AH1349" s="9"/>
      <c r="AI1349" s="9"/>
      <c r="AJ1349" s="4"/>
      <c r="AK1349" s="4"/>
    </row>
    <row r="1350" spans="34:37" x14ac:dyDescent="0.35">
      <c r="AH1350" s="9"/>
      <c r="AI1350" s="9"/>
      <c r="AJ1350" s="4"/>
      <c r="AK1350" s="4"/>
    </row>
    <row r="1351" spans="34:37" x14ac:dyDescent="0.35">
      <c r="AH1351" s="9"/>
      <c r="AI1351" s="9"/>
      <c r="AJ1351" s="4"/>
      <c r="AK1351" s="4"/>
    </row>
    <row r="1352" spans="34:37" x14ac:dyDescent="0.35">
      <c r="AH1352" s="9"/>
      <c r="AI1352" s="9"/>
      <c r="AJ1352" s="4"/>
      <c r="AK1352" s="4"/>
    </row>
    <row r="1353" spans="34:37" x14ac:dyDescent="0.35">
      <c r="AH1353" s="9"/>
      <c r="AI1353" s="9"/>
      <c r="AJ1353" s="4"/>
      <c r="AK1353" s="4"/>
    </row>
    <row r="1354" spans="34:37" x14ac:dyDescent="0.35">
      <c r="AH1354" s="9"/>
      <c r="AI1354" s="9"/>
      <c r="AJ1354" s="4"/>
      <c r="AK1354" s="4"/>
    </row>
    <row r="1355" spans="34:37" x14ac:dyDescent="0.35">
      <c r="AH1355" s="9"/>
      <c r="AI1355" s="9"/>
      <c r="AJ1355" s="4"/>
      <c r="AK1355" s="4"/>
    </row>
    <row r="1356" spans="34:37" x14ac:dyDescent="0.35">
      <c r="AH1356" s="9"/>
      <c r="AI1356" s="9"/>
      <c r="AJ1356" s="4"/>
      <c r="AK1356" s="4"/>
    </row>
    <row r="1357" spans="34:37" x14ac:dyDescent="0.35">
      <c r="AH1357" s="9"/>
      <c r="AI1357" s="9"/>
      <c r="AJ1357" s="4"/>
      <c r="AK1357" s="4"/>
    </row>
    <row r="1358" spans="34:37" x14ac:dyDescent="0.35">
      <c r="AH1358" s="9"/>
      <c r="AI1358" s="9"/>
      <c r="AJ1358" s="4"/>
      <c r="AK1358" s="4"/>
    </row>
    <row r="1359" spans="34:37" x14ac:dyDescent="0.35">
      <c r="AH1359" s="9"/>
      <c r="AI1359" s="9"/>
      <c r="AJ1359" s="4"/>
      <c r="AK1359" s="4"/>
    </row>
    <row r="1360" spans="34:37" x14ac:dyDescent="0.35">
      <c r="AH1360" s="9"/>
      <c r="AI1360" s="9"/>
      <c r="AJ1360" s="4"/>
      <c r="AK1360" s="4"/>
    </row>
    <row r="1361" spans="34:37" x14ac:dyDescent="0.35">
      <c r="AH1361" s="9"/>
      <c r="AI1361" s="9"/>
      <c r="AJ1361" s="4"/>
      <c r="AK1361" s="4"/>
    </row>
    <row r="1362" spans="34:37" x14ac:dyDescent="0.35">
      <c r="AH1362" s="9"/>
      <c r="AI1362" s="9"/>
      <c r="AJ1362" s="4"/>
      <c r="AK1362" s="4"/>
    </row>
    <row r="1363" spans="34:37" x14ac:dyDescent="0.35">
      <c r="AH1363" s="9"/>
      <c r="AI1363" s="9"/>
      <c r="AJ1363" s="4"/>
      <c r="AK1363" s="4"/>
    </row>
    <row r="1364" spans="34:37" x14ac:dyDescent="0.35">
      <c r="AH1364" s="9"/>
      <c r="AI1364" s="9"/>
      <c r="AJ1364" s="4"/>
      <c r="AK1364" s="4"/>
    </row>
    <row r="1365" spans="34:37" x14ac:dyDescent="0.35">
      <c r="AH1365" s="9"/>
      <c r="AI1365" s="9"/>
      <c r="AJ1365" s="4"/>
      <c r="AK1365" s="4"/>
    </row>
    <row r="1366" spans="34:37" x14ac:dyDescent="0.35">
      <c r="AH1366" s="9"/>
      <c r="AI1366" s="9"/>
      <c r="AJ1366" s="4"/>
      <c r="AK1366" s="4"/>
    </row>
    <row r="1367" spans="34:37" x14ac:dyDescent="0.35">
      <c r="AH1367" s="9"/>
      <c r="AI1367" s="9"/>
      <c r="AJ1367" s="4"/>
      <c r="AK1367" s="4"/>
    </row>
    <row r="1368" spans="34:37" x14ac:dyDescent="0.35">
      <c r="AH1368" s="9"/>
      <c r="AI1368" s="9"/>
      <c r="AJ1368" s="4"/>
      <c r="AK1368" s="4"/>
    </row>
    <row r="1369" spans="34:37" x14ac:dyDescent="0.35">
      <c r="AH1369" s="9"/>
      <c r="AI1369" s="9"/>
      <c r="AJ1369" s="4"/>
      <c r="AK1369" s="4"/>
    </row>
    <row r="1370" spans="34:37" x14ac:dyDescent="0.35">
      <c r="AH1370" s="9"/>
      <c r="AI1370" s="9"/>
      <c r="AJ1370" s="4"/>
      <c r="AK1370" s="4"/>
    </row>
    <row r="1371" spans="34:37" x14ac:dyDescent="0.35">
      <c r="AH1371" s="9"/>
      <c r="AI1371" s="9"/>
      <c r="AJ1371" s="4"/>
      <c r="AK1371" s="4"/>
    </row>
    <row r="1372" spans="34:37" x14ac:dyDescent="0.35">
      <c r="AH1372" s="9"/>
      <c r="AI1372" s="9"/>
      <c r="AJ1372" s="4"/>
      <c r="AK1372" s="4"/>
    </row>
    <row r="1373" spans="34:37" x14ac:dyDescent="0.35">
      <c r="AH1373" s="9"/>
      <c r="AI1373" s="9"/>
      <c r="AJ1373" s="4"/>
      <c r="AK1373" s="4"/>
    </row>
    <row r="1374" spans="34:37" x14ac:dyDescent="0.35">
      <c r="AH1374" s="9"/>
      <c r="AI1374" s="9"/>
      <c r="AJ1374" s="4"/>
      <c r="AK1374" s="4"/>
    </row>
    <row r="1375" spans="34:37" x14ac:dyDescent="0.35">
      <c r="AH1375" s="9"/>
      <c r="AI1375" s="9"/>
      <c r="AJ1375" s="4"/>
      <c r="AK1375" s="4"/>
    </row>
    <row r="1376" spans="34:37" x14ac:dyDescent="0.35">
      <c r="AH1376" s="9"/>
      <c r="AI1376" s="9"/>
      <c r="AJ1376" s="4"/>
      <c r="AK1376" s="4"/>
    </row>
    <row r="1377" spans="34:37" x14ac:dyDescent="0.35">
      <c r="AH1377" s="9"/>
      <c r="AI1377" s="9"/>
      <c r="AJ1377" s="4"/>
      <c r="AK1377" s="4"/>
    </row>
    <row r="1378" spans="34:37" x14ac:dyDescent="0.35">
      <c r="AH1378" s="9"/>
      <c r="AI1378" s="9"/>
      <c r="AJ1378" s="4"/>
      <c r="AK1378" s="4"/>
    </row>
    <row r="1379" spans="34:37" x14ac:dyDescent="0.35">
      <c r="AH1379" s="9"/>
      <c r="AI1379" s="9"/>
      <c r="AJ1379" s="4"/>
      <c r="AK1379" s="4"/>
    </row>
    <row r="1380" spans="34:37" x14ac:dyDescent="0.35">
      <c r="AH1380" s="9"/>
      <c r="AI1380" s="9"/>
      <c r="AJ1380" s="4"/>
      <c r="AK1380" s="4"/>
    </row>
    <row r="1381" spans="34:37" x14ac:dyDescent="0.35">
      <c r="AH1381" s="9"/>
      <c r="AI1381" s="9"/>
      <c r="AJ1381" s="4"/>
      <c r="AK1381" s="4"/>
    </row>
    <row r="1382" spans="34:37" x14ac:dyDescent="0.35">
      <c r="AH1382" s="9"/>
      <c r="AI1382" s="9"/>
      <c r="AJ1382" s="4"/>
      <c r="AK1382" s="4"/>
    </row>
    <row r="1383" spans="34:37" x14ac:dyDescent="0.35">
      <c r="AH1383" s="9"/>
      <c r="AI1383" s="9"/>
      <c r="AJ1383" s="4"/>
      <c r="AK1383" s="4"/>
    </row>
    <row r="1384" spans="34:37" x14ac:dyDescent="0.35">
      <c r="AH1384" s="9"/>
      <c r="AI1384" s="9"/>
      <c r="AJ1384" s="4"/>
      <c r="AK1384" s="4"/>
    </row>
    <row r="1385" spans="34:37" x14ac:dyDescent="0.35">
      <c r="AH1385" s="9"/>
      <c r="AI1385" s="9"/>
      <c r="AJ1385" s="4"/>
      <c r="AK1385" s="4"/>
    </row>
    <row r="1386" spans="34:37" x14ac:dyDescent="0.35">
      <c r="AH1386" s="9"/>
      <c r="AI1386" s="9"/>
      <c r="AJ1386" s="4"/>
      <c r="AK1386" s="4"/>
    </row>
    <row r="1387" spans="34:37" x14ac:dyDescent="0.35">
      <c r="AH1387" s="9"/>
      <c r="AI1387" s="9"/>
      <c r="AJ1387" s="4"/>
      <c r="AK1387" s="4"/>
    </row>
    <row r="1388" spans="34:37" x14ac:dyDescent="0.35">
      <c r="AH1388" s="9"/>
      <c r="AI1388" s="9"/>
      <c r="AJ1388" s="4"/>
      <c r="AK1388" s="4"/>
    </row>
    <row r="1389" spans="34:37" x14ac:dyDescent="0.35">
      <c r="AH1389" s="9"/>
      <c r="AI1389" s="9"/>
      <c r="AJ1389" s="4"/>
      <c r="AK1389" s="4"/>
    </row>
    <row r="1390" spans="34:37" x14ac:dyDescent="0.35">
      <c r="AH1390" s="9"/>
      <c r="AI1390" s="9"/>
      <c r="AJ1390" s="4"/>
      <c r="AK1390" s="4"/>
    </row>
    <row r="1391" spans="34:37" x14ac:dyDescent="0.35">
      <c r="AH1391" s="9"/>
      <c r="AI1391" s="9"/>
      <c r="AJ1391" s="4"/>
      <c r="AK1391" s="4"/>
    </row>
    <row r="1392" spans="34:37" x14ac:dyDescent="0.35">
      <c r="AH1392" s="9"/>
      <c r="AI1392" s="9"/>
      <c r="AJ1392" s="4"/>
      <c r="AK1392" s="4"/>
    </row>
    <row r="1393" spans="34:37" x14ac:dyDescent="0.35">
      <c r="AH1393" s="9"/>
      <c r="AI1393" s="9"/>
      <c r="AJ1393" s="4"/>
      <c r="AK1393" s="4"/>
    </row>
    <row r="1394" spans="34:37" x14ac:dyDescent="0.35">
      <c r="AH1394" s="9"/>
      <c r="AI1394" s="9"/>
      <c r="AJ1394" s="4"/>
      <c r="AK1394" s="4"/>
    </row>
    <row r="1395" spans="34:37" x14ac:dyDescent="0.35">
      <c r="AH1395" s="9"/>
      <c r="AI1395" s="9"/>
      <c r="AJ1395" s="4"/>
      <c r="AK1395" s="4"/>
    </row>
    <row r="1396" spans="34:37" x14ac:dyDescent="0.35">
      <c r="AH1396" s="9"/>
      <c r="AI1396" s="9"/>
      <c r="AJ1396" s="4"/>
      <c r="AK1396" s="4"/>
    </row>
    <row r="1397" spans="34:37" x14ac:dyDescent="0.35">
      <c r="AH1397" s="9"/>
      <c r="AI1397" s="9"/>
      <c r="AJ1397" s="4"/>
      <c r="AK1397" s="4"/>
    </row>
    <row r="1398" spans="34:37" x14ac:dyDescent="0.35">
      <c r="AH1398" s="9"/>
      <c r="AI1398" s="9"/>
      <c r="AJ1398" s="4"/>
      <c r="AK1398" s="4"/>
    </row>
    <row r="1399" spans="34:37" x14ac:dyDescent="0.35">
      <c r="AH1399" s="9"/>
      <c r="AI1399" s="9"/>
      <c r="AJ1399" s="4"/>
      <c r="AK1399" s="4"/>
    </row>
    <row r="1400" spans="34:37" x14ac:dyDescent="0.35">
      <c r="AH1400" s="9"/>
      <c r="AI1400" s="9"/>
      <c r="AJ1400" s="4"/>
      <c r="AK1400" s="4"/>
    </row>
    <row r="1401" spans="34:37" x14ac:dyDescent="0.35">
      <c r="AH1401" s="9"/>
      <c r="AI1401" s="9"/>
      <c r="AJ1401" s="4"/>
      <c r="AK1401" s="4"/>
    </row>
    <row r="1402" spans="34:37" x14ac:dyDescent="0.35">
      <c r="AH1402" s="9"/>
      <c r="AI1402" s="9"/>
      <c r="AJ1402" s="4"/>
      <c r="AK1402" s="4"/>
    </row>
    <row r="1403" spans="34:37" x14ac:dyDescent="0.35">
      <c r="AH1403" s="9"/>
      <c r="AI1403" s="9"/>
      <c r="AJ1403" s="4"/>
      <c r="AK1403" s="4"/>
    </row>
    <row r="1404" spans="34:37" x14ac:dyDescent="0.35">
      <c r="AH1404" s="9"/>
      <c r="AI1404" s="9"/>
      <c r="AJ1404" s="4"/>
      <c r="AK1404" s="4"/>
    </row>
    <row r="1405" spans="34:37" x14ac:dyDescent="0.35">
      <c r="AH1405" s="9"/>
      <c r="AI1405" s="9"/>
      <c r="AJ1405" s="4"/>
      <c r="AK1405" s="4"/>
    </row>
    <row r="1406" spans="34:37" x14ac:dyDescent="0.35">
      <c r="AH1406" s="9"/>
      <c r="AI1406" s="9"/>
      <c r="AJ1406" s="4"/>
      <c r="AK1406" s="4"/>
    </row>
    <row r="1407" spans="34:37" x14ac:dyDescent="0.35">
      <c r="AH1407" s="9"/>
      <c r="AI1407" s="9"/>
      <c r="AJ1407" s="4"/>
      <c r="AK1407" s="4"/>
    </row>
    <row r="1408" spans="34:37" x14ac:dyDescent="0.35">
      <c r="AH1408" s="9"/>
      <c r="AI1408" s="9"/>
      <c r="AJ1408" s="4"/>
      <c r="AK1408" s="4"/>
    </row>
    <row r="1409" spans="34:37" x14ac:dyDescent="0.35">
      <c r="AH1409" s="9"/>
      <c r="AI1409" s="9"/>
      <c r="AJ1409" s="4"/>
      <c r="AK1409" s="4"/>
    </row>
    <row r="1410" spans="34:37" x14ac:dyDescent="0.35">
      <c r="AH1410" s="9"/>
      <c r="AI1410" s="9"/>
      <c r="AJ1410" s="4"/>
      <c r="AK1410" s="4"/>
    </row>
    <row r="1411" spans="34:37" x14ac:dyDescent="0.35">
      <c r="AH1411" s="9"/>
      <c r="AI1411" s="9"/>
      <c r="AJ1411" s="4"/>
      <c r="AK1411" s="4"/>
    </row>
    <row r="1412" spans="34:37" x14ac:dyDescent="0.35">
      <c r="AH1412" s="9"/>
      <c r="AI1412" s="9"/>
      <c r="AJ1412" s="4"/>
      <c r="AK1412" s="4"/>
    </row>
    <row r="1413" spans="34:37" x14ac:dyDescent="0.35">
      <c r="AH1413" s="9"/>
      <c r="AI1413" s="9"/>
      <c r="AJ1413" s="4"/>
      <c r="AK1413" s="4"/>
    </row>
    <row r="1414" spans="34:37" x14ac:dyDescent="0.35">
      <c r="AH1414" s="9"/>
      <c r="AI1414" s="9"/>
      <c r="AJ1414" s="4"/>
      <c r="AK1414" s="4"/>
    </row>
    <row r="1415" spans="34:37" x14ac:dyDescent="0.35">
      <c r="AH1415" s="9"/>
      <c r="AI1415" s="9"/>
      <c r="AJ1415" s="4"/>
      <c r="AK1415" s="4"/>
    </row>
    <row r="1416" spans="34:37" x14ac:dyDescent="0.35">
      <c r="AH1416" s="9"/>
      <c r="AI1416" s="9"/>
      <c r="AJ1416" s="4"/>
      <c r="AK1416" s="4"/>
    </row>
    <row r="1417" spans="34:37" x14ac:dyDescent="0.35">
      <c r="AH1417" s="9"/>
      <c r="AI1417" s="9"/>
      <c r="AJ1417" s="4"/>
      <c r="AK1417" s="4"/>
    </row>
    <row r="1418" spans="34:37" x14ac:dyDescent="0.35">
      <c r="AH1418" s="9"/>
      <c r="AI1418" s="9"/>
      <c r="AJ1418" s="4"/>
      <c r="AK1418" s="4"/>
    </row>
    <row r="1419" spans="34:37" x14ac:dyDescent="0.35">
      <c r="AH1419" s="9"/>
      <c r="AI1419" s="9"/>
      <c r="AJ1419" s="4"/>
      <c r="AK1419" s="4"/>
    </row>
    <row r="1420" spans="34:37" x14ac:dyDescent="0.35">
      <c r="AH1420" s="9"/>
      <c r="AI1420" s="9"/>
      <c r="AJ1420" s="4"/>
      <c r="AK1420" s="4"/>
    </row>
    <row r="1421" spans="34:37" x14ac:dyDescent="0.35">
      <c r="AH1421" s="9"/>
      <c r="AI1421" s="9"/>
      <c r="AJ1421" s="4"/>
      <c r="AK1421" s="4"/>
    </row>
    <row r="1422" spans="34:37" x14ac:dyDescent="0.35">
      <c r="AH1422" s="9"/>
      <c r="AI1422" s="9"/>
      <c r="AJ1422" s="4"/>
      <c r="AK1422" s="4"/>
    </row>
    <row r="1423" spans="34:37" x14ac:dyDescent="0.35">
      <c r="AH1423" s="9"/>
      <c r="AI1423" s="9"/>
      <c r="AJ1423" s="4"/>
      <c r="AK1423" s="4"/>
    </row>
    <row r="1424" spans="34:37" x14ac:dyDescent="0.35">
      <c r="AH1424" s="9"/>
      <c r="AI1424" s="9"/>
      <c r="AJ1424" s="4"/>
      <c r="AK1424" s="4"/>
    </row>
    <row r="1425" spans="34:37" x14ac:dyDescent="0.35">
      <c r="AH1425" s="9"/>
      <c r="AI1425" s="9"/>
      <c r="AJ1425" s="4"/>
      <c r="AK1425" s="4"/>
    </row>
    <row r="1426" spans="34:37" x14ac:dyDescent="0.35">
      <c r="AH1426" s="9"/>
      <c r="AI1426" s="9"/>
      <c r="AJ1426" s="4"/>
      <c r="AK1426" s="4"/>
    </row>
    <row r="1427" spans="34:37" x14ac:dyDescent="0.35">
      <c r="AH1427" s="9"/>
      <c r="AI1427" s="9"/>
      <c r="AJ1427" s="4"/>
      <c r="AK1427" s="4"/>
    </row>
    <row r="1428" spans="34:37" x14ac:dyDescent="0.35">
      <c r="AH1428" s="9"/>
      <c r="AI1428" s="9"/>
      <c r="AJ1428" s="4"/>
      <c r="AK1428" s="4"/>
    </row>
    <row r="1429" spans="34:37" x14ac:dyDescent="0.35">
      <c r="AH1429" s="9"/>
      <c r="AI1429" s="9"/>
      <c r="AJ1429" s="4"/>
      <c r="AK1429" s="4"/>
    </row>
    <row r="1430" spans="34:37" x14ac:dyDescent="0.35">
      <c r="AH1430" s="9"/>
      <c r="AI1430" s="9"/>
      <c r="AJ1430" s="4"/>
      <c r="AK1430" s="4"/>
    </row>
    <row r="1431" spans="34:37" x14ac:dyDescent="0.35">
      <c r="AH1431" s="9"/>
      <c r="AI1431" s="9"/>
      <c r="AJ1431" s="4"/>
      <c r="AK1431" s="4"/>
    </row>
    <row r="1432" spans="34:37" x14ac:dyDescent="0.35">
      <c r="AH1432" s="9"/>
      <c r="AI1432" s="9"/>
      <c r="AJ1432" s="4"/>
      <c r="AK1432" s="4"/>
    </row>
    <row r="1433" spans="34:37" x14ac:dyDescent="0.35">
      <c r="AH1433" s="9"/>
      <c r="AI1433" s="9"/>
      <c r="AJ1433" s="4"/>
      <c r="AK1433" s="4"/>
    </row>
    <row r="1434" spans="34:37" x14ac:dyDescent="0.35">
      <c r="AH1434" s="9"/>
      <c r="AI1434" s="9"/>
      <c r="AJ1434" s="4"/>
      <c r="AK1434" s="4"/>
    </row>
    <row r="1435" spans="34:37" x14ac:dyDescent="0.35">
      <c r="AH1435" s="9"/>
      <c r="AI1435" s="9"/>
      <c r="AJ1435" s="4"/>
      <c r="AK1435" s="4"/>
    </row>
    <row r="1436" spans="34:37" x14ac:dyDescent="0.35">
      <c r="AH1436" s="9"/>
      <c r="AI1436" s="9"/>
      <c r="AJ1436" s="4"/>
      <c r="AK1436" s="4"/>
    </row>
    <row r="1437" spans="34:37" x14ac:dyDescent="0.35">
      <c r="AH1437" s="9"/>
      <c r="AI1437" s="9"/>
      <c r="AJ1437" s="4"/>
      <c r="AK1437" s="4"/>
    </row>
    <row r="1438" spans="34:37" x14ac:dyDescent="0.35">
      <c r="AH1438" s="9"/>
      <c r="AI1438" s="9"/>
      <c r="AJ1438" s="4"/>
      <c r="AK1438" s="4"/>
    </row>
    <row r="1439" spans="34:37" x14ac:dyDescent="0.35">
      <c r="AH1439" s="9"/>
      <c r="AI1439" s="9"/>
      <c r="AJ1439" s="4"/>
      <c r="AK1439" s="4"/>
    </row>
    <row r="1440" spans="34:37" x14ac:dyDescent="0.35">
      <c r="AH1440" s="9"/>
      <c r="AI1440" s="9"/>
      <c r="AJ1440" s="4"/>
      <c r="AK1440" s="4"/>
    </row>
    <row r="1441" spans="34:37" x14ac:dyDescent="0.35">
      <c r="AH1441" s="9"/>
      <c r="AI1441" s="9"/>
      <c r="AJ1441" s="4"/>
      <c r="AK1441" s="4"/>
    </row>
    <row r="1442" spans="34:37" x14ac:dyDescent="0.35">
      <c r="AH1442" s="9"/>
      <c r="AI1442" s="9"/>
      <c r="AJ1442" s="4"/>
      <c r="AK1442" s="4"/>
    </row>
    <row r="1443" spans="34:37" x14ac:dyDescent="0.35">
      <c r="AH1443" s="9"/>
      <c r="AI1443" s="9"/>
      <c r="AJ1443" s="4"/>
      <c r="AK1443" s="4"/>
    </row>
    <row r="1444" spans="34:37" x14ac:dyDescent="0.35">
      <c r="AH1444" s="9"/>
      <c r="AI1444" s="9"/>
      <c r="AJ1444" s="4"/>
      <c r="AK1444" s="4"/>
    </row>
    <row r="1445" spans="34:37" x14ac:dyDescent="0.35">
      <c r="AH1445" s="9"/>
      <c r="AI1445" s="9"/>
      <c r="AJ1445" s="4"/>
      <c r="AK1445" s="4"/>
    </row>
    <row r="1446" spans="34:37" x14ac:dyDescent="0.35">
      <c r="AH1446" s="9"/>
      <c r="AI1446" s="9"/>
      <c r="AJ1446" s="4"/>
      <c r="AK1446" s="4"/>
    </row>
    <row r="1447" spans="34:37" x14ac:dyDescent="0.35">
      <c r="AH1447" s="9"/>
      <c r="AI1447" s="9"/>
      <c r="AJ1447" s="4"/>
      <c r="AK1447" s="4"/>
    </row>
    <row r="1448" spans="34:37" x14ac:dyDescent="0.35">
      <c r="AH1448" s="9"/>
      <c r="AI1448" s="9"/>
      <c r="AJ1448" s="4"/>
      <c r="AK1448" s="4"/>
    </row>
    <row r="1449" spans="34:37" x14ac:dyDescent="0.35">
      <c r="AH1449" s="9"/>
      <c r="AI1449" s="9"/>
      <c r="AJ1449" s="4"/>
      <c r="AK1449" s="4"/>
    </row>
    <row r="1450" spans="34:37" x14ac:dyDescent="0.35">
      <c r="AH1450" s="9"/>
      <c r="AI1450" s="9"/>
      <c r="AJ1450" s="4"/>
      <c r="AK1450" s="4"/>
    </row>
    <row r="1451" spans="34:37" x14ac:dyDescent="0.35">
      <c r="AH1451" s="9"/>
      <c r="AI1451" s="9"/>
      <c r="AJ1451" s="4"/>
      <c r="AK1451" s="4"/>
    </row>
    <row r="1452" spans="34:37" x14ac:dyDescent="0.35">
      <c r="AH1452" s="9"/>
      <c r="AI1452" s="9"/>
      <c r="AJ1452" s="4"/>
      <c r="AK1452" s="4"/>
    </row>
    <row r="1453" spans="34:37" x14ac:dyDescent="0.35">
      <c r="AH1453" s="9"/>
      <c r="AI1453" s="9"/>
      <c r="AJ1453" s="4"/>
      <c r="AK1453" s="4"/>
    </row>
    <row r="1454" spans="34:37" x14ac:dyDescent="0.35">
      <c r="AH1454" s="9"/>
      <c r="AI1454" s="9"/>
      <c r="AJ1454" s="4"/>
      <c r="AK1454" s="4"/>
    </row>
    <row r="1455" spans="34:37" x14ac:dyDescent="0.35">
      <c r="AH1455" s="9"/>
      <c r="AI1455" s="9"/>
      <c r="AJ1455" s="4"/>
      <c r="AK1455" s="4"/>
    </row>
    <row r="1456" spans="34:37" x14ac:dyDescent="0.35">
      <c r="AH1456" s="9"/>
      <c r="AI1456" s="9"/>
      <c r="AJ1456" s="4"/>
      <c r="AK1456" s="4"/>
    </row>
    <row r="1457" spans="34:37" x14ac:dyDescent="0.35">
      <c r="AH1457" s="9"/>
      <c r="AI1457" s="9"/>
      <c r="AJ1457" s="4"/>
      <c r="AK1457" s="4"/>
    </row>
    <row r="1458" spans="34:37" x14ac:dyDescent="0.35">
      <c r="AH1458" s="9"/>
      <c r="AI1458" s="9"/>
      <c r="AJ1458" s="4"/>
      <c r="AK1458" s="4"/>
    </row>
    <row r="1459" spans="34:37" x14ac:dyDescent="0.35">
      <c r="AH1459" s="9"/>
      <c r="AI1459" s="9"/>
      <c r="AJ1459" s="4"/>
      <c r="AK1459" s="4"/>
    </row>
    <row r="1460" spans="34:37" x14ac:dyDescent="0.35">
      <c r="AH1460" s="9"/>
      <c r="AI1460" s="9"/>
      <c r="AJ1460" s="4"/>
      <c r="AK1460" s="4"/>
    </row>
    <row r="1461" spans="34:37" x14ac:dyDescent="0.35">
      <c r="AH1461" s="9"/>
      <c r="AI1461" s="9"/>
      <c r="AJ1461" s="4"/>
      <c r="AK1461" s="4"/>
    </row>
    <row r="1462" spans="34:37" x14ac:dyDescent="0.35">
      <c r="AH1462" s="9"/>
      <c r="AI1462" s="9"/>
      <c r="AJ1462" s="4"/>
      <c r="AK1462" s="4"/>
    </row>
    <row r="1463" spans="34:37" x14ac:dyDescent="0.35">
      <c r="AH1463" s="9"/>
      <c r="AI1463" s="9"/>
      <c r="AJ1463" s="4"/>
      <c r="AK1463" s="4"/>
    </row>
    <row r="1464" spans="34:37" x14ac:dyDescent="0.35">
      <c r="AH1464" s="9"/>
      <c r="AI1464" s="9"/>
      <c r="AJ1464" s="4"/>
      <c r="AK1464" s="4"/>
    </row>
    <row r="1465" spans="34:37" x14ac:dyDescent="0.35">
      <c r="AH1465" s="9"/>
      <c r="AI1465" s="9"/>
      <c r="AJ1465" s="4"/>
      <c r="AK1465" s="4"/>
    </row>
    <row r="1466" spans="34:37" x14ac:dyDescent="0.35">
      <c r="AH1466" s="9"/>
      <c r="AI1466" s="9"/>
      <c r="AJ1466" s="4"/>
      <c r="AK1466" s="4"/>
    </row>
    <row r="1467" spans="34:37" x14ac:dyDescent="0.35">
      <c r="AH1467" s="9"/>
      <c r="AI1467" s="9"/>
      <c r="AJ1467" s="4"/>
      <c r="AK1467" s="4"/>
    </row>
    <row r="1468" spans="34:37" x14ac:dyDescent="0.35">
      <c r="AH1468" s="9"/>
      <c r="AI1468" s="9"/>
      <c r="AJ1468" s="4"/>
      <c r="AK1468" s="4"/>
    </row>
    <row r="1469" spans="34:37" x14ac:dyDescent="0.35">
      <c r="AH1469" s="9"/>
      <c r="AI1469" s="9"/>
      <c r="AJ1469" s="4"/>
      <c r="AK1469" s="4"/>
    </row>
    <row r="1470" spans="34:37" x14ac:dyDescent="0.35">
      <c r="AH1470" s="9"/>
      <c r="AI1470" s="9"/>
      <c r="AJ1470" s="4"/>
      <c r="AK1470" s="4"/>
    </row>
    <row r="1471" spans="34:37" x14ac:dyDescent="0.35">
      <c r="AH1471" s="9"/>
      <c r="AI1471" s="9"/>
      <c r="AJ1471" s="4"/>
      <c r="AK1471" s="4"/>
    </row>
    <row r="1472" spans="34:37" x14ac:dyDescent="0.35">
      <c r="AH1472" s="9"/>
      <c r="AI1472" s="9"/>
      <c r="AJ1472" s="4"/>
      <c r="AK1472" s="4"/>
    </row>
    <row r="1473" spans="34:37" x14ac:dyDescent="0.35">
      <c r="AH1473" s="9"/>
      <c r="AI1473" s="9"/>
      <c r="AJ1473" s="4"/>
      <c r="AK1473" s="4"/>
    </row>
    <row r="1474" spans="34:37" x14ac:dyDescent="0.35">
      <c r="AH1474" s="9"/>
      <c r="AI1474" s="9"/>
      <c r="AJ1474" s="4"/>
      <c r="AK1474" s="4"/>
    </row>
    <row r="1475" spans="34:37" x14ac:dyDescent="0.35">
      <c r="AH1475" s="9"/>
      <c r="AI1475" s="9"/>
      <c r="AJ1475" s="4"/>
      <c r="AK1475" s="4"/>
    </row>
    <row r="1476" spans="34:37" x14ac:dyDescent="0.35">
      <c r="AH1476" s="9"/>
      <c r="AI1476" s="9"/>
      <c r="AJ1476" s="4"/>
      <c r="AK1476" s="4"/>
    </row>
    <row r="1477" spans="34:37" x14ac:dyDescent="0.35">
      <c r="AH1477" s="9"/>
      <c r="AI1477" s="9"/>
      <c r="AJ1477" s="4"/>
      <c r="AK1477" s="4"/>
    </row>
    <row r="1478" spans="34:37" x14ac:dyDescent="0.35">
      <c r="AH1478" s="9"/>
      <c r="AI1478" s="9"/>
      <c r="AJ1478" s="4"/>
      <c r="AK1478" s="4"/>
    </row>
    <row r="1479" spans="34:37" x14ac:dyDescent="0.35">
      <c r="AH1479" s="9"/>
      <c r="AI1479" s="9"/>
      <c r="AJ1479" s="4"/>
      <c r="AK1479" s="4"/>
    </row>
    <row r="1480" spans="34:37" x14ac:dyDescent="0.35">
      <c r="AH1480" s="9"/>
      <c r="AI1480" s="9"/>
      <c r="AJ1480" s="4"/>
      <c r="AK1480" s="4"/>
    </row>
    <row r="1481" spans="34:37" x14ac:dyDescent="0.35">
      <c r="AH1481" s="9"/>
      <c r="AI1481" s="9"/>
      <c r="AJ1481" s="4"/>
      <c r="AK1481" s="4"/>
    </row>
    <row r="1482" spans="34:37" x14ac:dyDescent="0.35">
      <c r="AH1482" s="9"/>
      <c r="AI1482" s="9"/>
      <c r="AJ1482" s="4"/>
      <c r="AK1482" s="4"/>
    </row>
    <row r="1483" spans="34:37" x14ac:dyDescent="0.35">
      <c r="AH1483" s="9"/>
      <c r="AI1483" s="9"/>
      <c r="AJ1483" s="4"/>
      <c r="AK1483" s="4"/>
    </row>
    <row r="1484" spans="34:37" x14ac:dyDescent="0.35">
      <c r="AH1484" s="9"/>
      <c r="AI1484" s="9"/>
      <c r="AJ1484" s="4"/>
      <c r="AK1484" s="4"/>
    </row>
    <row r="1485" spans="34:37" x14ac:dyDescent="0.35">
      <c r="AH1485" s="9"/>
      <c r="AI1485" s="9"/>
      <c r="AJ1485" s="4"/>
      <c r="AK1485" s="4"/>
    </row>
    <row r="1486" spans="34:37" x14ac:dyDescent="0.35">
      <c r="AH1486" s="9"/>
      <c r="AI1486" s="9"/>
      <c r="AJ1486" s="4"/>
      <c r="AK1486" s="4"/>
    </row>
    <row r="1487" spans="34:37" x14ac:dyDescent="0.35">
      <c r="AH1487" s="9"/>
      <c r="AI1487" s="9"/>
      <c r="AJ1487" s="4"/>
      <c r="AK1487" s="4"/>
    </row>
    <row r="1488" spans="34:37" x14ac:dyDescent="0.35">
      <c r="AH1488" s="9"/>
      <c r="AI1488" s="9"/>
      <c r="AJ1488" s="4"/>
      <c r="AK1488" s="4"/>
    </row>
    <row r="1489" spans="34:37" x14ac:dyDescent="0.35">
      <c r="AH1489" s="9"/>
      <c r="AI1489" s="9"/>
      <c r="AJ1489" s="4"/>
      <c r="AK1489" s="4"/>
    </row>
    <row r="1490" spans="34:37" x14ac:dyDescent="0.35">
      <c r="AH1490" s="9"/>
      <c r="AI1490" s="9"/>
      <c r="AJ1490" s="4"/>
      <c r="AK1490" s="4"/>
    </row>
    <row r="1491" spans="34:37" x14ac:dyDescent="0.35">
      <c r="AH1491" s="9"/>
      <c r="AI1491" s="9"/>
      <c r="AJ1491" s="4"/>
      <c r="AK1491" s="4"/>
    </row>
    <row r="1492" spans="34:37" x14ac:dyDescent="0.35">
      <c r="AH1492" s="9"/>
      <c r="AI1492" s="9"/>
      <c r="AJ1492" s="4"/>
      <c r="AK1492" s="4"/>
    </row>
    <row r="1493" spans="34:37" x14ac:dyDescent="0.35">
      <c r="AH1493" s="9"/>
      <c r="AI1493" s="9"/>
      <c r="AJ1493" s="4"/>
      <c r="AK1493" s="4"/>
    </row>
    <row r="1494" spans="34:37" x14ac:dyDescent="0.35">
      <c r="AH1494" s="9"/>
      <c r="AI1494" s="9"/>
      <c r="AJ1494" s="4"/>
      <c r="AK1494" s="4"/>
    </row>
    <row r="1495" spans="34:37" x14ac:dyDescent="0.35">
      <c r="AH1495" s="9"/>
      <c r="AI1495" s="9"/>
      <c r="AJ1495" s="4"/>
      <c r="AK1495" s="4"/>
    </row>
    <row r="1496" spans="34:37" x14ac:dyDescent="0.35">
      <c r="AH1496" s="9"/>
      <c r="AI1496" s="9"/>
      <c r="AJ1496" s="4"/>
      <c r="AK1496" s="4"/>
    </row>
    <row r="1497" spans="34:37" x14ac:dyDescent="0.35">
      <c r="AH1497" s="9"/>
      <c r="AI1497" s="9"/>
      <c r="AJ1497" s="4"/>
      <c r="AK1497" s="4"/>
    </row>
    <row r="1498" spans="34:37" x14ac:dyDescent="0.35">
      <c r="AH1498" s="9"/>
      <c r="AI1498" s="9"/>
      <c r="AJ1498" s="4"/>
      <c r="AK1498" s="4"/>
    </row>
    <row r="1499" spans="34:37" x14ac:dyDescent="0.35">
      <c r="AH1499" s="9"/>
      <c r="AI1499" s="9"/>
      <c r="AJ1499" s="4"/>
      <c r="AK1499" s="4"/>
    </row>
    <row r="1500" spans="34:37" x14ac:dyDescent="0.35">
      <c r="AH1500" s="9"/>
      <c r="AI1500" s="9"/>
      <c r="AJ1500" s="4"/>
      <c r="AK1500" s="4"/>
    </row>
    <row r="1501" spans="34:37" x14ac:dyDescent="0.35">
      <c r="AH1501" s="9"/>
      <c r="AI1501" s="9"/>
      <c r="AJ1501" s="4"/>
      <c r="AK1501" s="4"/>
    </row>
    <row r="1502" spans="34:37" x14ac:dyDescent="0.35">
      <c r="AH1502" s="9"/>
      <c r="AI1502" s="9"/>
      <c r="AJ1502" s="4"/>
      <c r="AK1502" s="4"/>
    </row>
    <row r="1503" spans="34:37" x14ac:dyDescent="0.35">
      <c r="AH1503" s="9"/>
      <c r="AI1503" s="9"/>
      <c r="AJ1503" s="4"/>
      <c r="AK1503" s="4"/>
    </row>
    <row r="1504" spans="34:37" x14ac:dyDescent="0.35">
      <c r="AH1504" s="9"/>
      <c r="AI1504" s="9"/>
      <c r="AJ1504" s="4"/>
      <c r="AK1504" s="4"/>
    </row>
    <row r="1505" spans="34:37" x14ac:dyDescent="0.35">
      <c r="AH1505" s="9"/>
      <c r="AI1505" s="9"/>
      <c r="AJ1505" s="4"/>
      <c r="AK1505" s="4"/>
    </row>
    <row r="1506" spans="34:37" x14ac:dyDescent="0.35">
      <c r="AH1506" s="9"/>
      <c r="AI1506" s="9"/>
      <c r="AJ1506" s="4"/>
      <c r="AK1506" s="4"/>
    </row>
    <row r="1507" spans="34:37" x14ac:dyDescent="0.35">
      <c r="AH1507" s="9"/>
      <c r="AI1507" s="9"/>
      <c r="AJ1507" s="4"/>
      <c r="AK1507" s="4"/>
    </row>
    <row r="1508" spans="34:37" x14ac:dyDescent="0.35">
      <c r="AH1508" s="9"/>
      <c r="AI1508" s="9"/>
      <c r="AJ1508" s="4"/>
      <c r="AK1508" s="4"/>
    </row>
    <row r="1509" spans="34:37" x14ac:dyDescent="0.35">
      <c r="AH1509" s="9"/>
      <c r="AI1509" s="9"/>
      <c r="AJ1509" s="4"/>
      <c r="AK1509" s="4"/>
    </row>
    <row r="1510" spans="34:37" x14ac:dyDescent="0.35">
      <c r="AH1510" s="9"/>
      <c r="AI1510" s="9"/>
      <c r="AJ1510" s="4"/>
      <c r="AK1510" s="4"/>
    </row>
    <row r="1511" spans="34:37" x14ac:dyDescent="0.35">
      <c r="AH1511" s="9"/>
      <c r="AI1511" s="9"/>
      <c r="AJ1511" s="4"/>
      <c r="AK1511" s="4"/>
    </row>
    <row r="1512" spans="34:37" x14ac:dyDescent="0.35">
      <c r="AH1512" s="9"/>
      <c r="AI1512" s="9"/>
      <c r="AJ1512" s="4"/>
      <c r="AK1512" s="4"/>
    </row>
    <row r="1513" spans="34:37" x14ac:dyDescent="0.35">
      <c r="AH1513" s="9"/>
      <c r="AI1513" s="9"/>
      <c r="AJ1513" s="4"/>
      <c r="AK1513" s="4"/>
    </row>
    <row r="1514" spans="34:37" x14ac:dyDescent="0.35">
      <c r="AH1514" s="9"/>
      <c r="AI1514" s="9"/>
      <c r="AJ1514" s="4"/>
      <c r="AK1514" s="4"/>
    </row>
    <row r="1515" spans="34:37" x14ac:dyDescent="0.35">
      <c r="AH1515" s="9"/>
      <c r="AI1515" s="9"/>
      <c r="AJ1515" s="4"/>
      <c r="AK1515" s="4"/>
    </row>
    <row r="1516" spans="34:37" x14ac:dyDescent="0.35">
      <c r="AH1516" s="9"/>
      <c r="AI1516" s="9"/>
      <c r="AJ1516" s="4"/>
      <c r="AK1516" s="4"/>
    </row>
    <row r="1517" spans="34:37" x14ac:dyDescent="0.35">
      <c r="AH1517" s="9"/>
      <c r="AI1517" s="9"/>
      <c r="AJ1517" s="4"/>
      <c r="AK1517" s="4"/>
    </row>
    <row r="1518" spans="34:37" x14ac:dyDescent="0.35">
      <c r="AH1518" s="9"/>
      <c r="AI1518" s="9"/>
      <c r="AJ1518" s="4"/>
      <c r="AK1518" s="4"/>
    </row>
    <row r="1519" spans="34:37" x14ac:dyDescent="0.35">
      <c r="AH1519" s="9"/>
      <c r="AI1519" s="9"/>
      <c r="AJ1519" s="4"/>
      <c r="AK1519" s="4"/>
    </row>
    <row r="1520" spans="34:37" x14ac:dyDescent="0.35">
      <c r="AH1520" s="9"/>
      <c r="AI1520" s="9"/>
      <c r="AJ1520" s="4"/>
      <c r="AK1520" s="4"/>
    </row>
    <row r="1521" spans="34:37" x14ac:dyDescent="0.35">
      <c r="AH1521" s="9"/>
      <c r="AI1521" s="9"/>
      <c r="AJ1521" s="4"/>
      <c r="AK1521" s="4"/>
    </row>
    <row r="1522" spans="34:37" x14ac:dyDescent="0.35">
      <c r="AH1522" s="9"/>
      <c r="AI1522" s="9"/>
      <c r="AJ1522" s="4"/>
      <c r="AK1522" s="4"/>
    </row>
    <row r="1523" spans="34:37" x14ac:dyDescent="0.35">
      <c r="AH1523" s="9"/>
      <c r="AI1523" s="9"/>
      <c r="AJ1523" s="4"/>
      <c r="AK1523" s="4"/>
    </row>
    <row r="1524" spans="34:37" x14ac:dyDescent="0.35">
      <c r="AH1524" s="9"/>
      <c r="AI1524" s="9"/>
      <c r="AJ1524" s="4"/>
      <c r="AK1524" s="4"/>
    </row>
    <row r="1525" spans="34:37" x14ac:dyDescent="0.35">
      <c r="AH1525" s="9"/>
      <c r="AI1525" s="9"/>
      <c r="AJ1525" s="4"/>
      <c r="AK1525" s="4"/>
    </row>
    <row r="1526" spans="34:37" x14ac:dyDescent="0.35">
      <c r="AH1526" s="9"/>
      <c r="AI1526" s="9"/>
      <c r="AJ1526" s="4"/>
      <c r="AK1526" s="4"/>
    </row>
    <row r="1527" spans="34:37" x14ac:dyDescent="0.35">
      <c r="AH1527" s="9"/>
      <c r="AI1527" s="9"/>
      <c r="AJ1527" s="4"/>
      <c r="AK1527" s="4"/>
    </row>
    <row r="1528" spans="34:37" x14ac:dyDescent="0.35">
      <c r="AH1528" s="9"/>
      <c r="AI1528" s="9"/>
      <c r="AJ1528" s="4"/>
      <c r="AK1528" s="4"/>
    </row>
    <row r="1529" spans="34:37" x14ac:dyDescent="0.35">
      <c r="AH1529" s="9"/>
      <c r="AI1529" s="9"/>
      <c r="AJ1529" s="4"/>
      <c r="AK1529" s="4"/>
    </row>
    <row r="1530" spans="34:37" x14ac:dyDescent="0.35">
      <c r="AH1530" s="9"/>
      <c r="AI1530" s="9"/>
      <c r="AJ1530" s="4"/>
      <c r="AK1530" s="4"/>
    </row>
    <row r="1531" spans="34:37" x14ac:dyDescent="0.35">
      <c r="AH1531" s="9"/>
      <c r="AI1531" s="9"/>
      <c r="AJ1531" s="4"/>
      <c r="AK1531" s="4"/>
    </row>
    <row r="1532" spans="34:37" x14ac:dyDescent="0.35">
      <c r="AH1532" s="9"/>
      <c r="AI1532" s="9"/>
      <c r="AJ1532" s="4"/>
      <c r="AK1532" s="4"/>
    </row>
    <row r="1533" spans="34:37" x14ac:dyDescent="0.35">
      <c r="AH1533" s="9"/>
      <c r="AI1533" s="9"/>
      <c r="AJ1533" s="4"/>
      <c r="AK1533" s="4"/>
    </row>
    <row r="1534" spans="34:37" x14ac:dyDescent="0.35">
      <c r="AH1534" s="9"/>
      <c r="AI1534" s="9"/>
      <c r="AJ1534" s="4"/>
      <c r="AK1534" s="4"/>
    </row>
    <row r="1535" spans="34:37" x14ac:dyDescent="0.35">
      <c r="AH1535" s="9"/>
      <c r="AI1535" s="9"/>
      <c r="AJ1535" s="4"/>
      <c r="AK1535" s="4"/>
    </row>
    <row r="1536" spans="34:37" x14ac:dyDescent="0.35">
      <c r="AH1536" s="9"/>
      <c r="AI1536" s="9"/>
      <c r="AJ1536" s="4"/>
      <c r="AK1536" s="4"/>
    </row>
    <row r="1537" spans="34:37" x14ac:dyDescent="0.35">
      <c r="AH1537" s="9"/>
      <c r="AI1537" s="9"/>
      <c r="AJ1537" s="4"/>
      <c r="AK1537" s="4"/>
    </row>
    <row r="1538" spans="34:37" x14ac:dyDescent="0.35">
      <c r="AH1538" s="9"/>
      <c r="AI1538" s="9"/>
      <c r="AJ1538" s="4"/>
      <c r="AK1538" s="4"/>
    </row>
    <row r="1539" spans="34:37" x14ac:dyDescent="0.35">
      <c r="AH1539" s="9"/>
      <c r="AI1539" s="9"/>
      <c r="AJ1539" s="4"/>
      <c r="AK1539" s="4"/>
    </row>
    <row r="1540" spans="34:37" x14ac:dyDescent="0.35">
      <c r="AH1540" s="9"/>
      <c r="AI1540" s="9"/>
      <c r="AJ1540" s="4"/>
      <c r="AK1540" s="4"/>
    </row>
    <row r="1541" spans="34:37" x14ac:dyDescent="0.35">
      <c r="AH1541" s="9"/>
      <c r="AI1541" s="9"/>
      <c r="AJ1541" s="4"/>
      <c r="AK1541" s="4"/>
    </row>
    <row r="1542" spans="34:37" x14ac:dyDescent="0.35">
      <c r="AH1542" s="9"/>
      <c r="AI1542" s="9"/>
      <c r="AJ1542" s="4"/>
      <c r="AK1542" s="4"/>
    </row>
    <row r="1543" spans="34:37" x14ac:dyDescent="0.35">
      <c r="AH1543" s="9"/>
      <c r="AI1543" s="9"/>
      <c r="AJ1543" s="4"/>
      <c r="AK1543" s="4"/>
    </row>
    <row r="1544" spans="34:37" x14ac:dyDescent="0.35">
      <c r="AH1544" s="9"/>
      <c r="AI1544" s="9"/>
      <c r="AJ1544" s="4"/>
      <c r="AK1544" s="4"/>
    </row>
    <row r="1545" spans="34:37" x14ac:dyDescent="0.35">
      <c r="AH1545" s="9"/>
      <c r="AI1545" s="9"/>
      <c r="AJ1545" s="4"/>
      <c r="AK1545" s="4"/>
    </row>
    <row r="1546" spans="34:37" x14ac:dyDescent="0.35">
      <c r="AH1546" s="9"/>
      <c r="AI1546" s="9"/>
      <c r="AJ1546" s="4"/>
      <c r="AK1546" s="4"/>
    </row>
    <row r="1547" spans="34:37" x14ac:dyDescent="0.35">
      <c r="AH1547" s="9"/>
      <c r="AI1547" s="9"/>
      <c r="AJ1547" s="4"/>
      <c r="AK1547" s="4"/>
    </row>
    <row r="1548" spans="34:37" x14ac:dyDescent="0.35">
      <c r="AH1548" s="9"/>
      <c r="AI1548" s="9"/>
      <c r="AJ1548" s="4"/>
      <c r="AK1548" s="4"/>
    </row>
    <row r="1549" spans="34:37" x14ac:dyDescent="0.35">
      <c r="AH1549" s="9"/>
      <c r="AI1549" s="9"/>
      <c r="AJ1549" s="4"/>
      <c r="AK1549" s="4"/>
    </row>
    <row r="1550" spans="34:37" x14ac:dyDescent="0.35">
      <c r="AH1550" s="9"/>
      <c r="AI1550" s="9"/>
      <c r="AJ1550" s="4"/>
      <c r="AK1550" s="4"/>
    </row>
    <row r="1551" spans="34:37" x14ac:dyDescent="0.35">
      <c r="AH1551" s="9"/>
      <c r="AI1551" s="9"/>
      <c r="AJ1551" s="4"/>
      <c r="AK1551" s="4"/>
    </row>
    <row r="1552" spans="34:37" x14ac:dyDescent="0.35">
      <c r="AH1552" s="9"/>
      <c r="AI1552" s="9"/>
      <c r="AJ1552" s="4"/>
      <c r="AK1552" s="4"/>
    </row>
    <row r="1553" spans="34:37" x14ac:dyDescent="0.35">
      <c r="AH1553" s="9"/>
      <c r="AI1553" s="9"/>
      <c r="AJ1553" s="4"/>
      <c r="AK1553" s="4"/>
    </row>
    <row r="1554" spans="34:37" x14ac:dyDescent="0.35">
      <c r="AH1554" s="9"/>
      <c r="AI1554" s="9"/>
      <c r="AJ1554" s="4"/>
      <c r="AK1554" s="4"/>
    </row>
    <row r="1555" spans="34:37" x14ac:dyDescent="0.35">
      <c r="AH1555" s="9"/>
      <c r="AI1555" s="9"/>
      <c r="AJ1555" s="4"/>
      <c r="AK1555" s="4"/>
    </row>
    <row r="1556" spans="34:37" x14ac:dyDescent="0.35">
      <c r="AH1556" s="9"/>
      <c r="AI1556" s="9"/>
      <c r="AJ1556" s="4"/>
      <c r="AK1556" s="4"/>
    </row>
    <row r="1557" spans="34:37" x14ac:dyDescent="0.35">
      <c r="AH1557" s="9"/>
      <c r="AI1557" s="9"/>
      <c r="AJ1557" s="4"/>
      <c r="AK1557" s="4"/>
    </row>
    <row r="1558" spans="34:37" x14ac:dyDescent="0.35">
      <c r="AH1558" s="9"/>
      <c r="AI1558" s="9"/>
      <c r="AJ1558" s="4"/>
      <c r="AK1558" s="4"/>
    </row>
    <row r="1559" spans="34:37" x14ac:dyDescent="0.35">
      <c r="AH1559" s="9"/>
      <c r="AI1559" s="9"/>
      <c r="AJ1559" s="4"/>
      <c r="AK1559" s="4"/>
    </row>
    <row r="1560" spans="34:37" x14ac:dyDescent="0.35">
      <c r="AH1560" s="9"/>
      <c r="AI1560" s="9"/>
      <c r="AJ1560" s="4"/>
      <c r="AK1560" s="4"/>
    </row>
    <row r="1561" spans="34:37" x14ac:dyDescent="0.35">
      <c r="AH1561" s="9"/>
      <c r="AI1561" s="9"/>
      <c r="AJ1561" s="4"/>
      <c r="AK1561" s="4"/>
    </row>
    <row r="1562" spans="34:37" x14ac:dyDescent="0.35">
      <c r="AH1562" s="9"/>
      <c r="AI1562" s="9"/>
      <c r="AJ1562" s="4"/>
      <c r="AK1562" s="4"/>
    </row>
    <row r="1563" spans="34:37" x14ac:dyDescent="0.35">
      <c r="AH1563" s="9"/>
      <c r="AI1563" s="9"/>
      <c r="AJ1563" s="4"/>
      <c r="AK1563" s="4"/>
    </row>
    <row r="1564" spans="34:37" x14ac:dyDescent="0.35">
      <c r="AH1564" s="9"/>
      <c r="AI1564" s="9"/>
      <c r="AJ1564" s="4"/>
      <c r="AK1564" s="4"/>
    </row>
    <row r="1565" spans="34:37" x14ac:dyDescent="0.35">
      <c r="AH1565" s="9"/>
      <c r="AI1565" s="9"/>
      <c r="AJ1565" s="4"/>
      <c r="AK1565" s="4"/>
    </row>
    <row r="1566" spans="34:37" x14ac:dyDescent="0.35">
      <c r="AH1566" s="9"/>
      <c r="AI1566" s="9"/>
      <c r="AJ1566" s="4"/>
      <c r="AK1566" s="4"/>
    </row>
    <row r="1567" spans="34:37" x14ac:dyDescent="0.35">
      <c r="AH1567" s="9"/>
      <c r="AI1567" s="9"/>
      <c r="AJ1567" s="4"/>
      <c r="AK1567" s="4"/>
    </row>
    <row r="1568" spans="34:37" x14ac:dyDescent="0.35">
      <c r="AH1568" s="9"/>
      <c r="AI1568" s="9"/>
      <c r="AJ1568" s="4"/>
      <c r="AK1568" s="4"/>
    </row>
    <row r="1569" spans="34:37" x14ac:dyDescent="0.35">
      <c r="AH1569" s="9"/>
      <c r="AI1569" s="9"/>
      <c r="AJ1569" s="4"/>
      <c r="AK1569" s="4"/>
    </row>
    <row r="1570" spans="34:37" x14ac:dyDescent="0.35">
      <c r="AH1570" s="9"/>
      <c r="AI1570" s="9"/>
      <c r="AJ1570" s="4"/>
      <c r="AK1570" s="4"/>
    </row>
    <row r="1571" spans="34:37" x14ac:dyDescent="0.35">
      <c r="AH1571" s="9"/>
      <c r="AI1571" s="9"/>
      <c r="AJ1571" s="4"/>
      <c r="AK1571" s="4"/>
    </row>
    <row r="1572" spans="34:37" x14ac:dyDescent="0.35">
      <c r="AH1572" s="9"/>
      <c r="AI1572" s="9"/>
      <c r="AJ1572" s="4"/>
      <c r="AK1572" s="4"/>
    </row>
    <row r="1573" spans="34:37" x14ac:dyDescent="0.35">
      <c r="AH1573" s="9"/>
      <c r="AI1573" s="9"/>
      <c r="AJ1573" s="4"/>
      <c r="AK1573" s="4"/>
    </row>
    <row r="1574" spans="34:37" x14ac:dyDescent="0.35">
      <c r="AH1574" s="9"/>
      <c r="AI1574" s="9"/>
      <c r="AJ1574" s="4"/>
      <c r="AK1574" s="4"/>
    </row>
    <row r="1575" spans="34:37" x14ac:dyDescent="0.35">
      <c r="AH1575" s="9"/>
      <c r="AI1575" s="9"/>
      <c r="AJ1575" s="4"/>
      <c r="AK1575" s="4"/>
    </row>
    <row r="1576" spans="34:37" x14ac:dyDescent="0.35">
      <c r="AH1576" s="9"/>
      <c r="AI1576" s="9"/>
      <c r="AJ1576" s="4"/>
      <c r="AK1576" s="4"/>
    </row>
    <row r="1577" spans="34:37" x14ac:dyDescent="0.35">
      <c r="AH1577" s="9"/>
      <c r="AI1577" s="9"/>
      <c r="AJ1577" s="4"/>
      <c r="AK1577" s="4"/>
    </row>
    <row r="1578" spans="34:37" x14ac:dyDescent="0.35">
      <c r="AH1578" s="9"/>
      <c r="AI1578" s="9"/>
      <c r="AJ1578" s="4"/>
      <c r="AK1578" s="4"/>
    </row>
    <row r="1579" spans="34:37" x14ac:dyDescent="0.35">
      <c r="AH1579" s="9"/>
      <c r="AI1579" s="9"/>
      <c r="AJ1579" s="4"/>
      <c r="AK1579" s="4"/>
    </row>
    <row r="1580" spans="34:37" x14ac:dyDescent="0.35">
      <c r="AH1580" s="9"/>
      <c r="AI1580" s="9"/>
      <c r="AJ1580" s="4"/>
      <c r="AK1580" s="4"/>
    </row>
    <row r="1581" spans="34:37" x14ac:dyDescent="0.35">
      <c r="AH1581" s="9"/>
      <c r="AI1581" s="9"/>
      <c r="AJ1581" s="4"/>
      <c r="AK1581" s="4"/>
    </row>
    <row r="1582" spans="34:37" x14ac:dyDescent="0.35">
      <c r="AH1582" s="9"/>
      <c r="AI1582" s="9"/>
      <c r="AJ1582" s="4"/>
      <c r="AK1582" s="4"/>
    </row>
    <row r="1583" spans="34:37" x14ac:dyDescent="0.35">
      <c r="AH1583" s="9"/>
      <c r="AI1583" s="9"/>
      <c r="AJ1583" s="4"/>
      <c r="AK1583" s="4"/>
    </row>
    <row r="1584" spans="34:37" x14ac:dyDescent="0.35">
      <c r="AH1584" s="9"/>
      <c r="AI1584" s="9"/>
      <c r="AJ1584" s="4"/>
      <c r="AK1584" s="4"/>
    </row>
    <row r="1585" spans="34:37" x14ac:dyDescent="0.35">
      <c r="AH1585" s="9"/>
      <c r="AI1585" s="9"/>
      <c r="AJ1585" s="4"/>
      <c r="AK1585" s="4"/>
    </row>
    <row r="1586" spans="34:37" x14ac:dyDescent="0.35">
      <c r="AH1586" s="9"/>
      <c r="AI1586" s="9"/>
      <c r="AJ1586" s="4"/>
      <c r="AK1586" s="4"/>
    </row>
    <row r="1587" spans="34:37" x14ac:dyDescent="0.35">
      <c r="AH1587" s="9"/>
      <c r="AI1587" s="9"/>
      <c r="AJ1587" s="4"/>
      <c r="AK1587" s="4"/>
    </row>
    <row r="1588" spans="34:37" x14ac:dyDescent="0.35">
      <c r="AH1588" s="9"/>
      <c r="AI1588" s="9"/>
      <c r="AJ1588" s="4"/>
      <c r="AK1588" s="4"/>
    </row>
    <row r="1589" spans="34:37" x14ac:dyDescent="0.35">
      <c r="AH1589" s="9"/>
      <c r="AI1589" s="9"/>
      <c r="AJ1589" s="4"/>
      <c r="AK1589" s="4"/>
    </row>
    <row r="1590" spans="34:37" x14ac:dyDescent="0.35">
      <c r="AH1590" s="9"/>
      <c r="AI1590" s="9"/>
      <c r="AJ1590" s="4"/>
      <c r="AK1590" s="4"/>
    </row>
    <row r="1591" spans="34:37" x14ac:dyDescent="0.35">
      <c r="AH1591" s="9"/>
      <c r="AI1591" s="9"/>
      <c r="AJ1591" s="4"/>
      <c r="AK1591" s="4"/>
    </row>
    <row r="1592" spans="34:37" x14ac:dyDescent="0.35">
      <c r="AH1592" s="9"/>
      <c r="AI1592" s="9"/>
      <c r="AJ1592" s="4"/>
      <c r="AK1592" s="4"/>
    </row>
    <row r="1593" spans="34:37" x14ac:dyDescent="0.35">
      <c r="AH1593" s="9"/>
      <c r="AI1593" s="9"/>
      <c r="AJ1593" s="4"/>
      <c r="AK1593" s="4"/>
    </row>
    <row r="1594" spans="34:37" x14ac:dyDescent="0.35">
      <c r="AH1594" s="9"/>
      <c r="AI1594" s="9"/>
      <c r="AJ1594" s="4"/>
      <c r="AK1594" s="4"/>
    </row>
    <row r="1595" spans="34:37" x14ac:dyDescent="0.35">
      <c r="AH1595" s="9"/>
      <c r="AI1595" s="9"/>
      <c r="AJ1595" s="4"/>
      <c r="AK1595" s="4"/>
    </row>
    <row r="1596" spans="34:37" x14ac:dyDescent="0.35">
      <c r="AH1596" s="9"/>
      <c r="AI1596" s="9"/>
      <c r="AJ1596" s="4"/>
      <c r="AK1596" s="4"/>
    </row>
    <row r="1597" spans="34:37" x14ac:dyDescent="0.35">
      <c r="AH1597" s="9"/>
      <c r="AI1597" s="9"/>
      <c r="AJ1597" s="4"/>
      <c r="AK1597" s="4"/>
    </row>
    <row r="1598" spans="34:37" x14ac:dyDescent="0.35">
      <c r="AH1598" s="9"/>
      <c r="AI1598" s="9"/>
      <c r="AJ1598" s="4"/>
      <c r="AK1598" s="4"/>
    </row>
    <row r="1599" spans="34:37" x14ac:dyDescent="0.35">
      <c r="AH1599" s="9"/>
      <c r="AI1599" s="9"/>
      <c r="AJ1599" s="4"/>
      <c r="AK1599" s="4"/>
    </row>
    <row r="1600" spans="34:37" x14ac:dyDescent="0.35">
      <c r="AH1600" s="9"/>
      <c r="AI1600" s="9"/>
      <c r="AJ1600" s="4"/>
      <c r="AK1600" s="4"/>
    </row>
    <row r="1601" spans="34:37" x14ac:dyDescent="0.35">
      <c r="AH1601" s="9"/>
      <c r="AI1601" s="9"/>
      <c r="AJ1601" s="4"/>
      <c r="AK1601" s="4"/>
    </row>
    <row r="1602" spans="34:37" x14ac:dyDescent="0.35">
      <c r="AH1602" s="9"/>
      <c r="AI1602" s="9"/>
      <c r="AJ1602" s="4"/>
      <c r="AK1602" s="4"/>
    </row>
    <row r="1603" spans="34:37" x14ac:dyDescent="0.35">
      <c r="AH1603" s="9"/>
      <c r="AI1603" s="9"/>
      <c r="AJ1603" s="4"/>
      <c r="AK1603" s="4"/>
    </row>
    <row r="1604" spans="34:37" x14ac:dyDescent="0.35">
      <c r="AH1604" s="9"/>
      <c r="AI1604" s="9"/>
      <c r="AJ1604" s="4"/>
      <c r="AK1604" s="4"/>
    </row>
    <row r="1605" spans="34:37" x14ac:dyDescent="0.35">
      <c r="AH1605" s="9"/>
      <c r="AI1605" s="9"/>
      <c r="AJ1605" s="4"/>
      <c r="AK1605" s="4"/>
    </row>
    <row r="1606" spans="34:37" x14ac:dyDescent="0.35">
      <c r="AH1606" s="9"/>
      <c r="AI1606" s="9"/>
      <c r="AJ1606" s="4"/>
      <c r="AK1606" s="4"/>
    </row>
    <row r="1607" spans="34:37" x14ac:dyDescent="0.35">
      <c r="AH1607" s="9"/>
      <c r="AI1607" s="9"/>
      <c r="AJ1607" s="4"/>
      <c r="AK1607" s="4"/>
    </row>
    <row r="1608" spans="34:37" x14ac:dyDescent="0.35">
      <c r="AH1608" s="9"/>
      <c r="AI1608" s="9"/>
      <c r="AJ1608" s="4"/>
      <c r="AK1608" s="4"/>
    </row>
    <row r="1609" spans="34:37" x14ac:dyDescent="0.35">
      <c r="AH1609" s="9"/>
      <c r="AI1609" s="9"/>
      <c r="AJ1609" s="4"/>
      <c r="AK1609" s="4"/>
    </row>
    <row r="1610" spans="34:37" x14ac:dyDescent="0.35">
      <c r="AH1610" s="9"/>
      <c r="AI1610" s="9"/>
      <c r="AJ1610" s="4"/>
      <c r="AK1610" s="4"/>
    </row>
    <row r="1611" spans="34:37" x14ac:dyDescent="0.35">
      <c r="AH1611" s="9"/>
      <c r="AI1611" s="9"/>
      <c r="AJ1611" s="4"/>
      <c r="AK1611" s="4"/>
    </row>
    <row r="1612" spans="34:37" x14ac:dyDescent="0.35">
      <c r="AH1612" s="9"/>
      <c r="AI1612" s="9"/>
      <c r="AJ1612" s="4"/>
      <c r="AK1612" s="4"/>
    </row>
    <row r="1613" spans="34:37" x14ac:dyDescent="0.35">
      <c r="AH1613" s="9"/>
      <c r="AI1613" s="9"/>
      <c r="AJ1613" s="4"/>
      <c r="AK1613" s="4"/>
    </row>
    <row r="1614" spans="34:37" x14ac:dyDescent="0.35">
      <c r="AH1614" s="9"/>
      <c r="AI1614" s="9"/>
      <c r="AJ1614" s="4"/>
      <c r="AK1614" s="4"/>
    </row>
    <row r="1615" spans="34:37" x14ac:dyDescent="0.35">
      <c r="AH1615" s="9"/>
      <c r="AI1615" s="9"/>
      <c r="AJ1615" s="4"/>
      <c r="AK1615" s="4"/>
    </row>
    <row r="1616" spans="34:37" x14ac:dyDescent="0.35">
      <c r="AH1616" s="9"/>
      <c r="AI1616" s="9"/>
      <c r="AJ1616" s="4"/>
      <c r="AK1616" s="4"/>
    </row>
    <row r="1617" spans="34:37" x14ac:dyDescent="0.35">
      <c r="AH1617" s="9"/>
      <c r="AI1617" s="9"/>
      <c r="AJ1617" s="4"/>
      <c r="AK1617" s="4"/>
    </row>
    <row r="1618" spans="34:37" x14ac:dyDescent="0.35">
      <c r="AH1618" s="9"/>
      <c r="AI1618" s="9"/>
      <c r="AJ1618" s="4"/>
      <c r="AK1618" s="4"/>
    </row>
    <row r="1619" spans="34:37" x14ac:dyDescent="0.35">
      <c r="AH1619" s="9"/>
      <c r="AI1619" s="9"/>
      <c r="AJ1619" s="4"/>
      <c r="AK1619" s="4"/>
    </row>
    <row r="1620" spans="34:37" x14ac:dyDescent="0.35">
      <c r="AH1620" s="9"/>
      <c r="AI1620" s="9"/>
      <c r="AJ1620" s="4"/>
      <c r="AK1620" s="4"/>
    </row>
    <row r="1621" spans="34:37" x14ac:dyDescent="0.35">
      <c r="AH1621" s="9"/>
      <c r="AI1621" s="9"/>
      <c r="AJ1621" s="4"/>
      <c r="AK1621" s="4"/>
    </row>
    <row r="1622" spans="34:37" x14ac:dyDescent="0.35">
      <c r="AH1622" s="9"/>
      <c r="AI1622" s="9"/>
      <c r="AJ1622" s="4"/>
      <c r="AK1622" s="4"/>
    </row>
    <row r="1623" spans="34:37" x14ac:dyDescent="0.35">
      <c r="AH1623" s="9"/>
      <c r="AI1623" s="9"/>
      <c r="AJ1623" s="4"/>
      <c r="AK1623" s="4"/>
    </row>
    <row r="1624" spans="34:37" x14ac:dyDescent="0.35">
      <c r="AH1624" s="9"/>
      <c r="AI1624" s="9"/>
      <c r="AJ1624" s="4"/>
      <c r="AK1624" s="4"/>
    </row>
    <row r="1625" spans="34:37" x14ac:dyDescent="0.35">
      <c r="AH1625" s="9"/>
      <c r="AI1625" s="9"/>
      <c r="AJ1625" s="4"/>
      <c r="AK1625" s="4"/>
    </row>
    <row r="1626" spans="34:37" x14ac:dyDescent="0.35">
      <c r="AH1626" s="9"/>
      <c r="AI1626" s="9"/>
      <c r="AJ1626" s="4"/>
      <c r="AK1626" s="4"/>
    </row>
    <row r="1627" spans="34:37" x14ac:dyDescent="0.35">
      <c r="AH1627" s="9"/>
      <c r="AI1627" s="9"/>
      <c r="AJ1627" s="4"/>
      <c r="AK1627" s="4"/>
    </row>
    <row r="1628" spans="34:37" x14ac:dyDescent="0.35">
      <c r="AH1628" s="9"/>
      <c r="AI1628" s="9"/>
      <c r="AJ1628" s="4"/>
      <c r="AK1628" s="4"/>
    </row>
    <row r="1629" spans="34:37" x14ac:dyDescent="0.35">
      <c r="AH1629" s="9"/>
      <c r="AI1629" s="9"/>
      <c r="AJ1629" s="4"/>
      <c r="AK1629" s="4"/>
    </row>
    <row r="1630" spans="34:37" x14ac:dyDescent="0.35">
      <c r="AH1630" s="9"/>
      <c r="AI1630" s="9"/>
      <c r="AJ1630" s="4"/>
      <c r="AK1630" s="4"/>
    </row>
    <row r="1631" spans="34:37" x14ac:dyDescent="0.35">
      <c r="AH1631" s="9"/>
      <c r="AI1631" s="9"/>
      <c r="AJ1631" s="4"/>
      <c r="AK1631" s="4"/>
    </row>
    <row r="1632" spans="34:37" x14ac:dyDescent="0.35">
      <c r="AH1632" s="9"/>
      <c r="AI1632" s="9"/>
      <c r="AJ1632" s="4"/>
      <c r="AK1632" s="4"/>
    </row>
    <row r="1633" spans="34:37" x14ac:dyDescent="0.35">
      <c r="AH1633" s="9"/>
      <c r="AI1633" s="9"/>
      <c r="AJ1633" s="4"/>
      <c r="AK1633" s="4"/>
    </row>
    <row r="1634" spans="34:37" x14ac:dyDescent="0.35">
      <c r="AH1634" s="9"/>
      <c r="AI1634" s="9"/>
      <c r="AJ1634" s="4"/>
      <c r="AK1634" s="4"/>
    </row>
    <row r="1635" spans="34:37" x14ac:dyDescent="0.35">
      <c r="AH1635" s="9"/>
      <c r="AI1635" s="9"/>
      <c r="AJ1635" s="4"/>
      <c r="AK1635" s="4"/>
    </row>
    <row r="1636" spans="34:37" x14ac:dyDescent="0.35">
      <c r="AH1636" s="9"/>
      <c r="AI1636" s="9"/>
      <c r="AJ1636" s="4"/>
      <c r="AK1636" s="4"/>
    </row>
    <row r="1637" spans="34:37" x14ac:dyDescent="0.35">
      <c r="AH1637" s="9"/>
      <c r="AI1637" s="9"/>
      <c r="AJ1637" s="4"/>
      <c r="AK1637" s="4"/>
    </row>
    <row r="1638" spans="34:37" x14ac:dyDescent="0.35">
      <c r="AH1638" s="9"/>
      <c r="AI1638" s="9"/>
      <c r="AJ1638" s="4"/>
      <c r="AK1638" s="4"/>
    </row>
    <row r="1639" spans="34:37" x14ac:dyDescent="0.35">
      <c r="AH1639" s="9"/>
      <c r="AI1639" s="9"/>
      <c r="AJ1639" s="4"/>
      <c r="AK1639" s="4"/>
    </row>
    <row r="1640" spans="34:37" x14ac:dyDescent="0.35">
      <c r="AH1640" s="9"/>
      <c r="AI1640" s="9"/>
      <c r="AJ1640" s="4"/>
      <c r="AK1640" s="4"/>
    </row>
    <row r="1641" spans="34:37" x14ac:dyDescent="0.35">
      <c r="AH1641" s="9"/>
      <c r="AI1641" s="9"/>
      <c r="AJ1641" s="4"/>
      <c r="AK1641" s="4"/>
    </row>
    <row r="1642" spans="34:37" x14ac:dyDescent="0.35">
      <c r="AH1642" s="9"/>
      <c r="AI1642" s="9"/>
      <c r="AJ1642" s="4"/>
      <c r="AK1642" s="4"/>
    </row>
    <row r="1643" spans="34:37" x14ac:dyDescent="0.35">
      <c r="AH1643" s="9"/>
      <c r="AI1643" s="9"/>
      <c r="AJ1643" s="4"/>
      <c r="AK1643" s="4"/>
    </row>
    <row r="1644" spans="34:37" x14ac:dyDescent="0.35">
      <c r="AH1644" s="9"/>
      <c r="AI1644" s="9"/>
      <c r="AJ1644" s="4"/>
      <c r="AK1644" s="4"/>
    </row>
    <row r="1645" spans="34:37" x14ac:dyDescent="0.35">
      <c r="AH1645" s="9"/>
      <c r="AI1645" s="9"/>
      <c r="AJ1645" s="4"/>
      <c r="AK1645" s="4"/>
    </row>
    <row r="1646" spans="34:37" x14ac:dyDescent="0.35">
      <c r="AH1646" s="9"/>
      <c r="AI1646" s="9"/>
      <c r="AJ1646" s="4"/>
      <c r="AK1646" s="4"/>
    </row>
    <row r="1647" spans="34:37" x14ac:dyDescent="0.35">
      <c r="AH1647" s="9"/>
      <c r="AI1647" s="9"/>
      <c r="AJ1647" s="4"/>
      <c r="AK1647" s="4"/>
    </row>
    <row r="1648" spans="34:37" x14ac:dyDescent="0.35">
      <c r="AH1648" s="9"/>
      <c r="AI1648" s="9"/>
      <c r="AJ1648" s="4"/>
      <c r="AK1648" s="4"/>
    </row>
    <row r="1649" spans="34:37" x14ac:dyDescent="0.35">
      <c r="AH1649" s="9"/>
      <c r="AI1649" s="9"/>
      <c r="AJ1649" s="4"/>
      <c r="AK1649" s="4"/>
    </row>
    <row r="1650" spans="34:37" x14ac:dyDescent="0.35">
      <c r="AH1650" s="9"/>
      <c r="AI1650" s="9"/>
      <c r="AJ1650" s="4"/>
      <c r="AK1650" s="4"/>
    </row>
    <row r="1651" spans="34:37" x14ac:dyDescent="0.35">
      <c r="AH1651" s="9"/>
      <c r="AI1651" s="9"/>
      <c r="AJ1651" s="4"/>
      <c r="AK1651" s="4"/>
    </row>
    <row r="1652" spans="34:37" x14ac:dyDescent="0.35">
      <c r="AH1652" s="9"/>
      <c r="AI1652" s="9"/>
      <c r="AJ1652" s="4"/>
      <c r="AK1652" s="4"/>
    </row>
    <row r="1653" spans="34:37" x14ac:dyDescent="0.35">
      <c r="AH1653" s="9"/>
      <c r="AI1653" s="9"/>
      <c r="AJ1653" s="4"/>
      <c r="AK1653" s="4"/>
    </row>
    <row r="1654" spans="34:37" x14ac:dyDescent="0.35">
      <c r="AH1654" s="9"/>
      <c r="AI1654" s="9"/>
      <c r="AJ1654" s="4"/>
      <c r="AK1654" s="4"/>
    </row>
    <row r="1655" spans="34:37" x14ac:dyDescent="0.35">
      <c r="AH1655" s="9"/>
      <c r="AI1655" s="9"/>
      <c r="AJ1655" s="4"/>
      <c r="AK1655" s="4"/>
    </row>
    <row r="1656" spans="34:37" x14ac:dyDescent="0.35">
      <c r="AH1656" s="9"/>
      <c r="AI1656" s="9"/>
      <c r="AJ1656" s="4"/>
      <c r="AK1656" s="4"/>
    </row>
    <row r="1657" spans="34:37" x14ac:dyDescent="0.35">
      <c r="AH1657" s="9"/>
      <c r="AI1657" s="9"/>
      <c r="AJ1657" s="4"/>
      <c r="AK1657" s="4"/>
    </row>
    <row r="1658" spans="34:37" x14ac:dyDescent="0.35">
      <c r="AH1658" s="9"/>
      <c r="AI1658" s="9"/>
      <c r="AJ1658" s="4"/>
      <c r="AK1658" s="4"/>
    </row>
    <row r="1659" spans="34:37" x14ac:dyDescent="0.35">
      <c r="AH1659" s="9"/>
      <c r="AI1659" s="9"/>
      <c r="AJ1659" s="4"/>
      <c r="AK1659" s="4"/>
    </row>
    <row r="1660" spans="34:37" x14ac:dyDescent="0.35">
      <c r="AH1660" s="9"/>
      <c r="AI1660" s="9"/>
      <c r="AJ1660" s="4"/>
      <c r="AK1660" s="4"/>
    </row>
    <row r="1661" spans="34:37" x14ac:dyDescent="0.35">
      <c r="AH1661" s="9"/>
      <c r="AI1661" s="9"/>
      <c r="AJ1661" s="4"/>
      <c r="AK1661" s="4"/>
    </row>
    <row r="1662" spans="34:37" x14ac:dyDescent="0.35">
      <c r="AH1662" s="9"/>
      <c r="AI1662" s="9"/>
      <c r="AJ1662" s="4"/>
      <c r="AK1662" s="4"/>
    </row>
    <row r="1663" spans="34:37" x14ac:dyDescent="0.35">
      <c r="AH1663" s="9"/>
      <c r="AI1663" s="9"/>
      <c r="AJ1663" s="4"/>
      <c r="AK1663" s="4"/>
    </row>
    <row r="1664" spans="34:37" x14ac:dyDescent="0.35">
      <c r="AH1664" s="9"/>
      <c r="AI1664" s="9"/>
      <c r="AJ1664" s="4"/>
      <c r="AK1664" s="4"/>
    </row>
    <row r="1665" spans="34:37" x14ac:dyDescent="0.35">
      <c r="AH1665" s="9"/>
      <c r="AI1665" s="9"/>
      <c r="AJ1665" s="4"/>
      <c r="AK1665" s="4"/>
    </row>
    <row r="1666" spans="34:37" x14ac:dyDescent="0.35">
      <c r="AH1666" s="9"/>
      <c r="AI1666" s="9"/>
      <c r="AJ1666" s="4"/>
      <c r="AK1666" s="4"/>
    </row>
    <row r="1667" spans="34:37" x14ac:dyDescent="0.35">
      <c r="AH1667" s="9"/>
      <c r="AI1667" s="9"/>
      <c r="AJ1667" s="4"/>
      <c r="AK1667" s="4"/>
    </row>
    <row r="1668" spans="34:37" x14ac:dyDescent="0.35">
      <c r="AH1668" s="9"/>
      <c r="AI1668" s="9"/>
      <c r="AJ1668" s="4"/>
      <c r="AK1668" s="4"/>
    </row>
    <row r="1669" spans="34:37" x14ac:dyDescent="0.35">
      <c r="AH1669" s="9"/>
      <c r="AI1669" s="9"/>
      <c r="AJ1669" s="4"/>
      <c r="AK1669" s="4"/>
    </row>
    <row r="1670" spans="34:37" x14ac:dyDescent="0.35">
      <c r="AH1670" s="9"/>
      <c r="AI1670" s="9"/>
      <c r="AJ1670" s="4"/>
      <c r="AK1670" s="4"/>
    </row>
    <row r="1671" spans="34:37" x14ac:dyDescent="0.35">
      <c r="AH1671" s="9"/>
      <c r="AI1671" s="9"/>
      <c r="AJ1671" s="4"/>
      <c r="AK1671" s="4"/>
    </row>
    <row r="1672" spans="34:37" x14ac:dyDescent="0.35">
      <c r="AH1672" s="9"/>
      <c r="AI1672" s="9"/>
      <c r="AJ1672" s="4"/>
      <c r="AK1672" s="4"/>
    </row>
    <row r="1673" spans="34:37" x14ac:dyDescent="0.35">
      <c r="AH1673" s="9"/>
      <c r="AI1673" s="9"/>
      <c r="AJ1673" s="4"/>
      <c r="AK1673" s="4"/>
    </row>
    <row r="1674" spans="34:37" x14ac:dyDescent="0.35">
      <c r="AH1674" s="9"/>
      <c r="AI1674" s="9"/>
      <c r="AJ1674" s="4"/>
      <c r="AK1674" s="4"/>
    </row>
    <row r="1675" spans="34:37" x14ac:dyDescent="0.35">
      <c r="AH1675" s="9"/>
      <c r="AI1675" s="9"/>
      <c r="AJ1675" s="4"/>
      <c r="AK1675" s="4"/>
    </row>
    <row r="1676" spans="34:37" x14ac:dyDescent="0.35">
      <c r="AH1676" s="9"/>
      <c r="AI1676" s="9"/>
      <c r="AJ1676" s="4"/>
      <c r="AK1676" s="4"/>
    </row>
    <row r="1677" spans="34:37" x14ac:dyDescent="0.35">
      <c r="AH1677" s="9"/>
      <c r="AI1677" s="9"/>
      <c r="AJ1677" s="4"/>
      <c r="AK1677" s="4"/>
    </row>
    <row r="1678" spans="34:37" x14ac:dyDescent="0.35">
      <c r="AH1678" s="9"/>
      <c r="AI1678" s="9"/>
      <c r="AJ1678" s="4"/>
      <c r="AK1678" s="4"/>
    </row>
    <row r="1679" spans="34:37" x14ac:dyDescent="0.35">
      <c r="AH1679" s="9"/>
      <c r="AI1679" s="9"/>
      <c r="AJ1679" s="4"/>
      <c r="AK1679" s="4"/>
    </row>
    <row r="1680" spans="34:37" x14ac:dyDescent="0.35">
      <c r="AH1680" s="9"/>
      <c r="AI1680" s="9"/>
      <c r="AJ1680" s="4"/>
      <c r="AK1680" s="4"/>
    </row>
    <row r="1681" spans="34:37" x14ac:dyDescent="0.35">
      <c r="AH1681" s="9"/>
      <c r="AI1681" s="9"/>
      <c r="AJ1681" s="4"/>
      <c r="AK1681" s="4"/>
    </row>
    <row r="1682" spans="34:37" x14ac:dyDescent="0.35">
      <c r="AH1682" s="9"/>
      <c r="AI1682" s="9"/>
      <c r="AJ1682" s="4"/>
      <c r="AK1682" s="4"/>
    </row>
    <row r="1683" spans="34:37" x14ac:dyDescent="0.35">
      <c r="AH1683" s="9"/>
      <c r="AI1683" s="9"/>
      <c r="AJ1683" s="4"/>
      <c r="AK1683" s="4"/>
    </row>
    <row r="1684" spans="34:37" x14ac:dyDescent="0.35">
      <c r="AH1684" s="9"/>
      <c r="AI1684" s="9"/>
      <c r="AJ1684" s="4"/>
      <c r="AK1684" s="4"/>
    </row>
    <row r="1685" spans="34:37" x14ac:dyDescent="0.35">
      <c r="AH1685" s="9"/>
      <c r="AI1685" s="9"/>
      <c r="AJ1685" s="4"/>
      <c r="AK1685" s="4"/>
    </row>
    <row r="1686" spans="34:37" x14ac:dyDescent="0.35">
      <c r="AH1686" s="9"/>
      <c r="AI1686" s="9"/>
      <c r="AJ1686" s="4"/>
      <c r="AK1686" s="4"/>
    </row>
    <row r="1687" spans="34:37" x14ac:dyDescent="0.35">
      <c r="AH1687" s="9"/>
      <c r="AI1687" s="9"/>
      <c r="AJ1687" s="4"/>
      <c r="AK1687" s="4"/>
    </row>
    <row r="1688" spans="34:37" x14ac:dyDescent="0.35">
      <c r="AH1688" s="9"/>
      <c r="AI1688" s="9"/>
      <c r="AJ1688" s="4"/>
      <c r="AK1688" s="4"/>
    </row>
    <row r="1689" spans="34:37" x14ac:dyDescent="0.35">
      <c r="AH1689" s="9"/>
      <c r="AI1689" s="9"/>
      <c r="AJ1689" s="4"/>
      <c r="AK1689" s="4"/>
    </row>
    <row r="1690" spans="34:37" x14ac:dyDescent="0.35">
      <c r="AH1690" s="9"/>
      <c r="AI1690" s="9"/>
      <c r="AJ1690" s="4"/>
      <c r="AK1690" s="4"/>
    </row>
    <row r="1691" spans="34:37" x14ac:dyDescent="0.35">
      <c r="AH1691" s="9"/>
      <c r="AI1691" s="9"/>
      <c r="AJ1691" s="4"/>
      <c r="AK1691" s="4"/>
    </row>
    <row r="1692" spans="34:37" x14ac:dyDescent="0.35">
      <c r="AH1692" s="9"/>
      <c r="AI1692" s="9"/>
      <c r="AJ1692" s="4"/>
      <c r="AK1692" s="4"/>
    </row>
    <row r="1693" spans="34:37" x14ac:dyDescent="0.35">
      <c r="AH1693" s="9"/>
      <c r="AI1693" s="9"/>
      <c r="AJ1693" s="4"/>
      <c r="AK1693" s="4"/>
    </row>
    <row r="1694" spans="34:37" x14ac:dyDescent="0.35">
      <c r="AH1694" s="9"/>
      <c r="AI1694" s="9"/>
      <c r="AJ1694" s="4"/>
      <c r="AK1694" s="4"/>
    </row>
    <row r="1695" spans="34:37" x14ac:dyDescent="0.35">
      <c r="AH1695" s="9"/>
      <c r="AI1695" s="9"/>
      <c r="AJ1695" s="4"/>
      <c r="AK1695" s="4"/>
    </row>
    <row r="1696" spans="34:37" x14ac:dyDescent="0.35">
      <c r="AH1696" s="9"/>
      <c r="AI1696" s="9"/>
      <c r="AJ1696" s="4"/>
      <c r="AK1696" s="4"/>
    </row>
    <row r="1697" spans="34:37" x14ac:dyDescent="0.35">
      <c r="AH1697" s="9"/>
      <c r="AI1697" s="9"/>
      <c r="AJ1697" s="4"/>
      <c r="AK1697" s="4"/>
    </row>
    <row r="1698" spans="34:37" x14ac:dyDescent="0.35">
      <c r="AH1698" s="9"/>
      <c r="AI1698" s="9"/>
      <c r="AJ1698" s="4"/>
      <c r="AK1698" s="4"/>
    </row>
    <row r="1699" spans="34:37" x14ac:dyDescent="0.35">
      <c r="AH1699" s="9"/>
      <c r="AI1699" s="9"/>
      <c r="AJ1699" s="4"/>
      <c r="AK1699" s="4"/>
    </row>
    <row r="1700" spans="34:37" x14ac:dyDescent="0.35">
      <c r="AH1700" s="9"/>
      <c r="AI1700" s="9"/>
      <c r="AJ1700" s="4"/>
      <c r="AK1700" s="4"/>
    </row>
    <row r="1701" spans="34:37" x14ac:dyDescent="0.35">
      <c r="AH1701" s="9"/>
      <c r="AI1701" s="9"/>
      <c r="AJ1701" s="4"/>
      <c r="AK1701" s="4"/>
    </row>
    <row r="1702" spans="34:37" x14ac:dyDescent="0.35">
      <c r="AH1702" s="9"/>
      <c r="AI1702" s="9"/>
      <c r="AJ1702" s="4"/>
      <c r="AK1702" s="4"/>
    </row>
    <row r="1703" spans="34:37" x14ac:dyDescent="0.35">
      <c r="AH1703" s="9"/>
      <c r="AI1703" s="9"/>
      <c r="AJ1703" s="4"/>
      <c r="AK1703" s="4"/>
    </row>
    <row r="1704" spans="34:37" x14ac:dyDescent="0.35">
      <c r="AH1704" s="9"/>
      <c r="AI1704" s="9"/>
      <c r="AJ1704" s="4"/>
      <c r="AK1704" s="4"/>
    </row>
    <row r="1705" spans="34:37" x14ac:dyDescent="0.35">
      <c r="AH1705" s="9"/>
      <c r="AI1705" s="9"/>
      <c r="AJ1705" s="4"/>
      <c r="AK1705" s="4"/>
    </row>
    <row r="1706" spans="34:37" x14ac:dyDescent="0.35">
      <c r="AH1706" s="9"/>
      <c r="AI1706" s="9"/>
      <c r="AJ1706" s="4"/>
      <c r="AK1706" s="4"/>
    </row>
    <row r="1707" spans="34:37" x14ac:dyDescent="0.35">
      <c r="AH1707" s="9"/>
      <c r="AI1707" s="9"/>
      <c r="AJ1707" s="4"/>
      <c r="AK1707" s="4"/>
    </row>
    <row r="1708" spans="34:37" x14ac:dyDescent="0.35">
      <c r="AH1708" s="9"/>
      <c r="AI1708" s="9"/>
      <c r="AJ1708" s="4"/>
      <c r="AK1708" s="4"/>
    </row>
    <row r="1709" spans="34:37" x14ac:dyDescent="0.35">
      <c r="AH1709" s="9"/>
      <c r="AI1709" s="9"/>
      <c r="AJ1709" s="4"/>
      <c r="AK1709" s="4"/>
    </row>
    <row r="1710" spans="34:37" x14ac:dyDescent="0.35">
      <c r="AH1710" s="9"/>
      <c r="AI1710" s="9"/>
      <c r="AJ1710" s="4"/>
      <c r="AK1710" s="4"/>
    </row>
    <row r="1711" spans="34:37" x14ac:dyDescent="0.35">
      <c r="AH1711" s="9"/>
      <c r="AI1711" s="9"/>
      <c r="AJ1711" s="4"/>
      <c r="AK1711" s="4"/>
    </row>
    <row r="1712" spans="34:37" x14ac:dyDescent="0.35">
      <c r="AH1712" s="9"/>
      <c r="AI1712" s="9"/>
      <c r="AJ1712" s="4"/>
      <c r="AK1712" s="4"/>
    </row>
    <row r="1713" spans="34:37" x14ac:dyDescent="0.35">
      <c r="AH1713" s="9"/>
      <c r="AI1713" s="9"/>
      <c r="AJ1713" s="4"/>
      <c r="AK1713" s="4"/>
    </row>
    <row r="1714" spans="34:37" x14ac:dyDescent="0.35">
      <c r="AH1714" s="9"/>
      <c r="AI1714" s="9"/>
      <c r="AJ1714" s="4"/>
      <c r="AK1714" s="4"/>
    </row>
    <row r="1715" spans="34:37" x14ac:dyDescent="0.35">
      <c r="AH1715" s="9"/>
      <c r="AI1715" s="9"/>
      <c r="AJ1715" s="4"/>
      <c r="AK1715" s="4"/>
    </row>
    <row r="1716" spans="34:37" x14ac:dyDescent="0.35">
      <c r="AH1716" s="9"/>
      <c r="AI1716" s="9"/>
      <c r="AJ1716" s="4"/>
      <c r="AK1716" s="4"/>
    </row>
    <row r="1717" spans="34:37" x14ac:dyDescent="0.35">
      <c r="AH1717" s="9"/>
      <c r="AI1717" s="9"/>
      <c r="AJ1717" s="4"/>
      <c r="AK1717" s="4"/>
    </row>
    <row r="1718" spans="34:37" x14ac:dyDescent="0.35">
      <c r="AH1718" s="9"/>
      <c r="AI1718" s="9"/>
      <c r="AJ1718" s="4"/>
      <c r="AK1718" s="4"/>
    </row>
    <row r="1719" spans="34:37" x14ac:dyDescent="0.35">
      <c r="AH1719" s="9"/>
      <c r="AI1719" s="9"/>
      <c r="AJ1719" s="4"/>
      <c r="AK1719" s="4"/>
    </row>
    <row r="1720" spans="34:37" x14ac:dyDescent="0.35">
      <c r="AH1720" s="9"/>
      <c r="AI1720" s="9"/>
      <c r="AJ1720" s="4"/>
      <c r="AK1720" s="4"/>
    </row>
    <row r="1721" spans="34:37" x14ac:dyDescent="0.35">
      <c r="AH1721" s="9"/>
      <c r="AI1721" s="9"/>
      <c r="AJ1721" s="4"/>
      <c r="AK1721" s="4"/>
    </row>
    <row r="1722" spans="34:37" x14ac:dyDescent="0.35">
      <c r="AH1722" s="9"/>
      <c r="AI1722" s="9"/>
      <c r="AJ1722" s="4"/>
      <c r="AK1722" s="4"/>
    </row>
    <row r="1723" spans="34:37" x14ac:dyDescent="0.35">
      <c r="AH1723" s="9"/>
      <c r="AI1723" s="9"/>
      <c r="AJ1723" s="4"/>
      <c r="AK1723" s="4"/>
    </row>
    <row r="1724" spans="34:37" x14ac:dyDescent="0.35">
      <c r="AH1724" s="9"/>
      <c r="AI1724" s="9"/>
      <c r="AJ1724" s="4"/>
      <c r="AK1724" s="4"/>
    </row>
    <row r="1725" spans="34:37" x14ac:dyDescent="0.35">
      <c r="AH1725" s="9"/>
      <c r="AI1725" s="9"/>
      <c r="AJ1725" s="4"/>
      <c r="AK1725" s="4"/>
    </row>
    <row r="1726" spans="34:37" x14ac:dyDescent="0.35">
      <c r="AH1726" s="9"/>
      <c r="AI1726" s="9"/>
      <c r="AJ1726" s="4"/>
      <c r="AK1726" s="4"/>
    </row>
    <row r="1727" spans="34:37" x14ac:dyDescent="0.35">
      <c r="AH1727" s="9"/>
      <c r="AI1727" s="9"/>
      <c r="AJ1727" s="4"/>
      <c r="AK1727" s="4"/>
    </row>
    <row r="1728" spans="34:37" x14ac:dyDescent="0.35">
      <c r="AH1728" s="9"/>
      <c r="AI1728" s="9"/>
      <c r="AJ1728" s="4"/>
      <c r="AK1728" s="4"/>
    </row>
    <row r="1729" spans="34:37" x14ac:dyDescent="0.35">
      <c r="AH1729" s="9"/>
      <c r="AI1729" s="9"/>
      <c r="AJ1729" s="4"/>
      <c r="AK1729" s="4"/>
    </row>
    <row r="1730" spans="34:37" x14ac:dyDescent="0.35">
      <c r="AH1730" s="9"/>
      <c r="AI1730" s="9"/>
      <c r="AJ1730" s="4"/>
      <c r="AK1730" s="4"/>
    </row>
    <row r="1731" spans="34:37" x14ac:dyDescent="0.35">
      <c r="AH1731" s="9"/>
      <c r="AI1731" s="9"/>
      <c r="AJ1731" s="4"/>
      <c r="AK1731" s="4"/>
    </row>
    <row r="1732" spans="34:37" x14ac:dyDescent="0.35">
      <c r="AH1732" s="9"/>
      <c r="AI1732" s="9"/>
      <c r="AJ1732" s="4"/>
      <c r="AK1732" s="4"/>
    </row>
    <row r="1733" spans="34:37" x14ac:dyDescent="0.35">
      <c r="AH1733" s="9"/>
      <c r="AI1733" s="9"/>
      <c r="AJ1733" s="4"/>
      <c r="AK1733" s="4"/>
    </row>
    <row r="1734" spans="34:37" x14ac:dyDescent="0.35">
      <c r="AH1734" s="9"/>
      <c r="AI1734" s="9"/>
      <c r="AJ1734" s="4"/>
      <c r="AK1734" s="4"/>
    </row>
    <row r="1735" spans="34:37" x14ac:dyDescent="0.35">
      <c r="AH1735" s="9"/>
      <c r="AI1735" s="9"/>
      <c r="AJ1735" s="4"/>
      <c r="AK1735" s="4"/>
    </row>
    <row r="1736" spans="34:37" x14ac:dyDescent="0.35">
      <c r="AH1736" s="9"/>
      <c r="AI1736" s="9"/>
      <c r="AJ1736" s="4"/>
      <c r="AK1736" s="4"/>
    </row>
    <row r="1737" spans="34:37" x14ac:dyDescent="0.35">
      <c r="AH1737" s="9"/>
      <c r="AI1737" s="9"/>
      <c r="AJ1737" s="4"/>
      <c r="AK1737" s="4"/>
    </row>
    <row r="1738" spans="34:37" x14ac:dyDescent="0.35">
      <c r="AH1738" s="9"/>
      <c r="AI1738" s="9"/>
      <c r="AJ1738" s="4"/>
      <c r="AK1738" s="4"/>
    </row>
    <row r="1739" spans="34:37" x14ac:dyDescent="0.35">
      <c r="AH1739" s="9"/>
      <c r="AI1739" s="9"/>
      <c r="AJ1739" s="4"/>
      <c r="AK1739" s="4"/>
    </row>
    <row r="1740" spans="34:37" x14ac:dyDescent="0.35">
      <c r="AH1740" s="9"/>
      <c r="AI1740" s="9"/>
      <c r="AJ1740" s="4"/>
      <c r="AK1740" s="4"/>
    </row>
    <row r="1741" spans="34:37" x14ac:dyDescent="0.35">
      <c r="AH1741" s="9"/>
      <c r="AI1741" s="9"/>
      <c r="AJ1741" s="4"/>
      <c r="AK1741" s="4"/>
    </row>
    <row r="1742" spans="34:37" x14ac:dyDescent="0.35">
      <c r="AH1742" s="9"/>
      <c r="AI1742" s="9"/>
      <c r="AJ1742" s="4"/>
      <c r="AK1742" s="4"/>
    </row>
    <row r="1743" spans="34:37" x14ac:dyDescent="0.35">
      <c r="AH1743" s="9"/>
      <c r="AI1743" s="9"/>
      <c r="AJ1743" s="4"/>
      <c r="AK1743" s="4"/>
    </row>
    <row r="1744" spans="34:37" x14ac:dyDescent="0.35">
      <c r="AH1744" s="9"/>
      <c r="AI1744" s="9"/>
      <c r="AJ1744" s="4"/>
      <c r="AK1744" s="4"/>
    </row>
    <row r="1745" spans="34:37" x14ac:dyDescent="0.35">
      <c r="AH1745" s="9"/>
      <c r="AI1745" s="9"/>
      <c r="AJ1745" s="4"/>
      <c r="AK1745" s="4"/>
    </row>
    <row r="1746" spans="34:37" x14ac:dyDescent="0.35">
      <c r="AH1746" s="9"/>
      <c r="AI1746" s="9"/>
      <c r="AJ1746" s="4"/>
      <c r="AK1746" s="4"/>
    </row>
    <row r="1747" spans="34:37" x14ac:dyDescent="0.35">
      <c r="AH1747" s="9"/>
      <c r="AI1747" s="9"/>
      <c r="AJ1747" s="4"/>
      <c r="AK1747" s="4"/>
    </row>
    <row r="1748" spans="34:37" x14ac:dyDescent="0.35">
      <c r="AH1748" s="9"/>
      <c r="AI1748" s="9"/>
      <c r="AJ1748" s="4"/>
      <c r="AK1748" s="4"/>
    </row>
    <row r="1749" spans="34:37" x14ac:dyDescent="0.35">
      <c r="AH1749" s="9"/>
      <c r="AI1749" s="9"/>
      <c r="AJ1749" s="4"/>
      <c r="AK1749" s="4"/>
    </row>
    <row r="1750" spans="34:37" x14ac:dyDescent="0.35">
      <c r="AH1750" s="9"/>
      <c r="AI1750" s="9"/>
      <c r="AJ1750" s="4"/>
      <c r="AK1750" s="4"/>
    </row>
    <row r="1751" spans="34:37" x14ac:dyDescent="0.35">
      <c r="AH1751" s="9"/>
      <c r="AI1751" s="9"/>
      <c r="AJ1751" s="4"/>
      <c r="AK1751" s="4"/>
    </row>
    <row r="1752" spans="34:37" x14ac:dyDescent="0.35">
      <c r="AH1752" s="9"/>
      <c r="AI1752" s="9"/>
      <c r="AJ1752" s="4"/>
      <c r="AK1752" s="4"/>
    </row>
    <row r="1753" spans="34:37" x14ac:dyDescent="0.35">
      <c r="AH1753" s="9"/>
      <c r="AI1753" s="9"/>
      <c r="AJ1753" s="4"/>
      <c r="AK1753" s="4"/>
    </row>
    <row r="1754" spans="34:37" x14ac:dyDescent="0.35">
      <c r="AH1754" s="9"/>
      <c r="AI1754" s="9"/>
      <c r="AJ1754" s="4"/>
      <c r="AK1754" s="4"/>
    </row>
    <row r="1755" spans="34:37" x14ac:dyDescent="0.35">
      <c r="AH1755" s="9"/>
      <c r="AI1755" s="9"/>
      <c r="AJ1755" s="4"/>
      <c r="AK1755" s="4"/>
    </row>
    <row r="1756" spans="34:37" x14ac:dyDescent="0.35">
      <c r="AH1756" s="9"/>
      <c r="AI1756" s="9"/>
      <c r="AJ1756" s="4"/>
      <c r="AK1756" s="4"/>
    </row>
    <row r="1757" spans="34:37" x14ac:dyDescent="0.35">
      <c r="AH1757" s="9"/>
      <c r="AI1757" s="9"/>
      <c r="AJ1757" s="4"/>
      <c r="AK1757" s="4"/>
    </row>
    <row r="1758" spans="34:37" x14ac:dyDescent="0.35">
      <c r="AH1758" s="9"/>
      <c r="AI1758" s="9"/>
      <c r="AJ1758" s="4"/>
      <c r="AK1758" s="4"/>
    </row>
    <row r="1759" spans="34:37" x14ac:dyDescent="0.35">
      <c r="AH1759" s="9"/>
      <c r="AI1759" s="9"/>
      <c r="AJ1759" s="4"/>
      <c r="AK1759" s="4"/>
    </row>
    <row r="1760" spans="34:37" x14ac:dyDescent="0.35">
      <c r="AH1760" s="9"/>
      <c r="AI1760" s="9"/>
      <c r="AJ1760" s="4"/>
      <c r="AK1760" s="4"/>
    </row>
    <row r="1761" spans="34:37" x14ac:dyDescent="0.35">
      <c r="AH1761" s="9"/>
      <c r="AI1761" s="9"/>
      <c r="AJ1761" s="4"/>
      <c r="AK1761" s="4"/>
    </row>
    <row r="1762" spans="34:37" x14ac:dyDescent="0.35">
      <c r="AH1762" s="9"/>
      <c r="AI1762" s="9"/>
      <c r="AJ1762" s="4"/>
      <c r="AK1762" s="4"/>
    </row>
    <row r="1763" spans="34:37" x14ac:dyDescent="0.35">
      <c r="AH1763" s="9"/>
      <c r="AI1763" s="9"/>
      <c r="AJ1763" s="4"/>
      <c r="AK1763" s="4"/>
    </row>
    <row r="1764" spans="34:37" x14ac:dyDescent="0.35">
      <c r="AH1764" s="9"/>
      <c r="AI1764" s="9"/>
      <c r="AJ1764" s="4"/>
      <c r="AK1764" s="4"/>
    </row>
    <row r="1765" spans="34:37" x14ac:dyDescent="0.35">
      <c r="AH1765" s="9"/>
      <c r="AI1765" s="9"/>
      <c r="AJ1765" s="4"/>
      <c r="AK1765" s="4"/>
    </row>
    <row r="1766" spans="34:37" x14ac:dyDescent="0.35">
      <c r="AH1766" s="9"/>
      <c r="AI1766" s="9"/>
      <c r="AJ1766" s="4"/>
      <c r="AK1766" s="4"/>
    </row>
    <row r="1767" spans="34:37" x14ac:dyDescent="0.35">
      <c r="AH1767" s="9"/>
      <c r="AI1767" s="9"/>
      <c r="AJ1767" s="4"/>
      <c r="AK1767" s="4"/>
    </row>
    <row r="1768" spans="34:37" x14ac:dyDescent="0.35">
      <c r="AH1768" s="9"/>
      <c r="AI1768" s="9"/>
      <c r="AJ1768" s="4"/>
      <c r="AK1768" s="4"/>
    </row>
    <row r="1769" spans="34:37" x14ac:dyDescent="0.35">
      <c r="AH1769" s="9"/>
      <c r="AI1769" s="9"/>
      <c r="AJ1769" s="4"/>
      <c r="AK1769" s="4"/>
    </row>
    <row r="1770" spans="34:37" x14ac:dyDescent="0.35">
      <c r="AH1770" s="9"/>
      <c r="AI1770" s="9"/>
      <c r="AJ1770" s="4"/>
      <c r="AK1770" s="4"/>
    </row>
    <row r="1771" spans="34:37" x14ac:dyDescent="0.35">
      <c r="AH1771" s="9"/>
      <c r="AI1771" s="9"/>
      <c r="AJ1771" s="4"/>
      <c r="AK1771" s="4"/>
    </row>
    <row r="1772" spans="34:37" x14ac:dyDescent="0.35">
      <c r="AH1772" s="9"/>
      <c r="AI1772" s="9"/>
      <c r="AJ1772" s="4"/>
      <c r="AK1772" s="4"/>
    </row>
    <row r="1773" spans="34:37" x14ac:dyDescent="0.35">
      <c r="AH1773" s="9"/>
      <c r="AI1773" s="9"/>
      <c r="AJ1773" s="4"/>
      <c r="AK1773" s="4"/>
    </row>
    <row r="1774" spans="34:37" x14ac:dyDescent="0.35">
      <c r="AH1774" s="9"/>
      <c r="AI1774" s="9"/>
      <c r="AJ1774" s="4"/>
      <c r="AK1774" s="4"/>
    </row>
    <row r="1775" spans="34:37" x14ac:dyDescent="0.35">
      <c r="AH1775" s="9"/>
      <c r="AI1775" s="9"/>
      <c r="AJ1775" s="4"/>
      <c r="AK1775" s="4"/>
    </row>
    <row r="1776" spans="34:37" x14ac:dyDescent="0.35">
      <c r="AH1776" s="9"/>
      <c r="AI1776" s="9"/>
      <c r="AJ1776" s="4"/>
      <c r="AK1776" s="4"/>
    </row>
    <row r="1777" spans="34:37" x14ac:dyDescent="0.35">
      <c r="AH1777" s="9"/>
      <c r="AI1777" s="9"/>
      <c r="AJ1777" s="4"/>
      <c r="AK1777" s="4"/>
    </row>
    <row r="1778" spans="34:37" x14ac:dyDescent="0.35">
      <c r="AH1778" s="9"/>
      <c r="AI1778" s="9"/>
      <c r="AJ1778" s="4"/>
      <c r="AK1778" s="4"/>
    </row>
    <row r="1779" spans="34:37" x14ac:dyDescent="0.35">
      <c r="AH1779" s="9"/>
      <c r="AI1779" s="9"/>
      <c r="AJ1779" s="4"/>
      <c r="AK1779" s="4"/>
    </row>
    <row r="1780" spans="34:37" x14ac:dyDescent="0.35">
      <c r="AH1780" s="9"/>
      <c r="AI1780" s="9"/>
      <c r="AJ1780" s="4"/>
      <c r="AK1780" s="4"/>
    </row>
    <row r="1781" spans="34:37" x14ac:dyDescent="0.35">
      <c r="AH1781" s="9"/>
      <c r="AI1781" s="9"/>
      <c r="AJ1781" s="4"/>
      <c r="AK1781" s="4"/>
    </row>
    <row r="1782" spans="34:37" x14ac:dyDescent="0.35">
      <c r="AH1782" s="9"/>
      <c r="AI1782" s="9"/>
      <c r="AJ1782" s="4"/>
      <c r="AK1782" s="4"/>
    </row>
    <row r="1783" spans="34:37" x14ac:dyDescent="0.35">
      <c r="AH1783" s="9"/>
      <c r="AI1783" s="9"/>
      <c r="AJ1783" s="4"/>
      <c r="AK1783" s="4"/>
    </row>
    <row r="1784" spans="34:37" x14ac:dyDescent="0.35">
      <c r="AH1784" s="9"/>
      <c r="AI1784" s="9"/>
      <c r="AJ1784" s="4"/>
      <c r="AK1784" s="4"/>
    </row>
    <row r="1785" spans="34:37" x14ac:dyDescent="0.35">
      <c r="AH1785" s="9"/>
      <c r="AI1785" s="9"/>
      <c r="AJ1785" s="4"/>
      <c r="AK1785" s="4"/>
    </row>
    <row r="1786" spans="34:37" x14ac:dyDescent="0.35">
      <c r="AH1786" s="9"/>
      <c r="AI1786" s="9"/>
      <c r="AJ1786" s="4"/>
      <c r="AK1786" s="4"/>
    </row>
    <row r="1787" spans="34:37" x14ac:dyDescent="0.35">
      <c r="AH1787" s="9"/>
      <c r="AI1787" s="9"/>
      <c r="AJ1787" s="4"/>
      <c r="AK1787" s="4"/>
    </row>
    <row r="1788" spans="34:37" x14ac:dyDescent="0.35">
      <c r="AH1788" s="9"/>
      <c r="AI1788" s="9"/>
      <c r="AJ1788" s="4"/>
      <c r="AK1788" s="4"/>
    </row>
    <row r="1789" spans="34:37" x14ac:dyDescent="0.35">
      <c r="AH1789" s="9"/>
      <c r="AI1789" s="9"/>
      <c r="AJ1789" s="4"/>
      <c r="AK1789" s="4"/>
    </row>
    <row r="1790" spans="34:37" x14ac:dyDescent="0.35">
      <c r="AH1790" s="9"/>
      <c r="AI1790" s="9"/>
      <c r="AJ1790" s="4"/>
      <c r="AK1790" s="4"/>
    </row>
    <row r="1791" spans="34:37" x14ac:dyDescent="0.35">
      <c r="AH1791" s="9"/>
      <c r="AI1791" s="9"/>
      <c r="AJ1791" s="4"/>
      <c r="AK1791" s="4"/>
    </row>
    <row r="1792" spans="34:37" x14ac:dyDescent="0.35">
      <c r="AH1792" s="9"/>
      <c r="AI1792" s="9"/>
      <c r="AJ1792" s="4"/>
      <c r="AK1792" s="4"/>
    </row>
    <row r="1793" spans="34:37" x14ac:dyDescent="0.35">
      <c r="AH1793" s="9"/>
      <c r="AI1793" s="9"/>
      <c r="AJ1793" s="4"/>
      <c r="AK1793" s="4"/>
    </row>
    <row r="1794" spans="34:37" x14ac:dyDescent="0.35">
      <c r="AH1794" s="9"/>
      <c r="AI1794" s="9"/>
      <c r="AJ1794" s="4"/>
      <c r="AK1794" s="4"/>
    </row>
    <row r="1795" spans="34:37" x14ac:dyDescent="0.35">
      <c r="AH1795" s="9"/>
      <c r="AI1795" s="9"/>
      <c r="AJ1795" s="4"/>
      <c r="AK1795" s="4"/>
    </row>
    <row r="1796" spans="34:37" x14ac:dyDescent="0.35">
      <c r="AH1796" s="9"/>
      <c r="AI1796" s="9"/>
      <c r="AJ1796" s="4"/>
      <c r="AK1796" s="4"/>
    </row>
    <row r="1797" spans="34:37" x14ac:dyDescent="0.35">
      <c r="AH1797" s="9"/>
      <c r="AI1797" s="9"/>
      <c r="AJ1797" s="4"/>
      <c r="AK1797" s="4"/>
    </row>
    <row r="1798" spans="34:37" x14ac:dyDescent="0.35">
      <c r="AH1798" s="9"/>
      <c r="AI1798" s="9"/>
      <c r="AJ1798" s="4"/>
      <c r="AK1798" s="4"/>
    </row>
    <row r="1799" spans="34:37" x14ac:dyDescent="0.35">
      <c r="AH1799" s="9"/>
      <c r="AI1799" s="9"/>
      <c r="AJ1799" s="4"/>
      <c r="AK1799" s="4"/>
    </row>
    <row r="1800" spans="34:37" x14ac:dyDescent="0.35">
      <c r="AH1800" s="9"/>
      <c r="AI1800" s="9"/>
      <c r="AJ1800" s="4"/>
      <c r="AK1800" s="4"/>
    </row>
    <row r="1801" spans="34:37" x14ac:dyDescent="0.35">
      <c r="AH1801" s="9"/>
      <c r="AI1801" s="9"/>
      <c r="AJ1801" s="4"/>
      <c r="AK1801" s="4"/>
    </row>
    <row r="1802" spans="34:37" x14ac:dyDescent="0.35">
      <c r="AH1802" s="9"/>
      <c r="AI1802" s="9"/>
      <c r="AJ1802" s="4"/>
      <c r="AK1802" s="4"/>
    </row>
    <row r="1803" spans="34:37" x14ac:dyDescent="0.35">
      <c r="AH1803" s="9"/>
      <c r="AI1803" s="9"/>
      <c r="AJ1803" s="4"/>
      <c r="AK1803" s="4"/>
    </row>
    <row r="1804" spans="34:37" x14ac:dyDescent="0.35">
      <c r="AH1804" s="9"/>
      <c r="AI1804" s="9"/>
      <c r="AJ1804" s="4"/>
      <c r="AK1804" s="4"/>
    </row>
    <row r="1805" spans="34:37" x14ac:dyDescent="0.35">
      <c r="AH1805" s="9"/>
      <c r="AI1805" s="9"/>
      <c r="AJ1805" s="4"/>
      <c r="AK1805" s="4"/>
    </row>
    <row r="1806" spans="34:37" x14ac:dyDescent="0.35">
      <c r="AH1806" s="9"/>
      <c r="AI1806" s="9"/>
      <c r="AJ1806" s="4"/>
      <c r="AK1806" s="4"/>
    </row>
    <row r="1807" spans="34:37" x14ac:dyDescent="0.35">
      <c r="AH1807" s="9"/>
      <c r="AI1807" s="9"/>
      <c r="AJ1807" s="4"/>
      <c r="AK1807" s="4"/>
    </row>
    <row r="1808" spans="34:37" x14ac:dyDescent="0.35">
      <c r="AH1808" s="9"/>
      <c r="AI1808" s="9"/>
      <c r="AJ1808" s="4"/>
      <c r="AK1808" s="4"/>
    </row>
    <row r="1809" spans="34:37" x14ac:dyDescent="0.35">
      <c r="AH1809" s="9"/>
      <c r="AI1809" s="9"/>
      <c r="AJ1809" s="4"/>
      <c r="AK1809" s="4"/>
    </row>
    <row r="1810" spans="34:37" x14ac:dyDescent="0.35">
      <c r="AH1810" s="9"/>
      <c r="AI1810" s="9"/>
      <c r="AJ1810" s="4"/>
      <c r="AK1810" s="4"/>
    </row>
    <row r="1811" spans="34:37" x14ac:dyDescent="0.35">
      <c r="AH1811" s="9"/>
      <c r="AI1811" s="9"/>
      <c r="AJ1811" s="4"/>
      <c r="AK1811" s="4"/>
    </row>
    <row r="1812" spans="34:37" x14ac:dyDescent="0.35">
      <c r="AH1812" s="9"/>
      <c r="AI1812" s="9"/>
      <c r="AJ1812" s="4"/>
      <c r="AK1812" s="4"/>
    </row>
    <row r="1813" spans="34:37" x14ac:dyDescent="0.35">
      <c r="AH1813" s="9"/>
      <c r="AI1813" s="9"/>
      <c r="AJ1813" s="4"/>
      <c r="AK1813" s="4"/>
    </row>
    <row r="1814" spans="34:37" x14ac:dyDescent="0.35">
      <c r="AH1814" s="9"/>
      <c r="AI1814" s="9"/>
      <c r="AJ1814" s="4"/>
      <c r="AK1814" s="4"/>
    </row>
    <row r="1815" spans="34:37" x14ac:dyDescent="0.35">
      <c r="AH1815" s="9"/>
      <c r="AI1815" s="9"/>
      <c r="AJ1815" s="4"/>
      <c r="AK1815" s="4"/>
    </row>
    <row r="1816" spans="34:37" x14ac:dyDescent="0.35">
      <c r="AH1816" s="9"/>
      <c r="AI1816" s="9"/>
      <c r="AJ1816" s="4"/>
      <c r="AK1816" s="4"/>
    </row>
    <row r="1817" spans="34:37" x14ac:dyDescent="0.35">
      <c r="AH1817" s="9"/>
      <c r="AI1817" s="9"/>
      <c r="AJ1817" s="4"/>
      <c r="AK1817" s="4"/>
    </row>
    <row r="1818" spans="34:37" x14ac:dyDescent="0.35">
      <c r="AH1818" s="9"/>
      <c r="AI1818" s="9"/>
      <c r="AJ1818" s="4"/>
      <c r="AK1818" s="4"/>
    </row>
    <row r="1819" spans="34:37" x14ac:dyDescent="0.35">
      <c r="AH1819" s="9"/>
      <c r="AI1819" s="9"/>
      <c r="AJ1819" s="4"/>
      <c r="AK1819" s="4"/>
    </row>
    <row r="1820" spans="34:37" x14ac:dyDescent="0.35">
      <c r="AH1820" s="9"/>
      <c r="AI1820" s="9"/>
      <c r="AJ1820" s="4"/>
      <c r="AK1820" s="4"/>
    </row>
    <row r="1821" spans="34:37" x14ac:dyDescent="0.35">
      <c r="AH1821" s="9"/>
      <c r="AI1821" s="9"/>
      <c r="AJ1821" s="4"/>
      <c r="AK1821" s="4"/>
    </row>
    <row r="1822" spans="34:37" x14ac:dyDescent="0.35">
      <c r="AH1822" s="9"/>
      <c r="AI1822" s="9"/>
      <c r="AJ1822" s="4"/>
      <c r="AK1822" s="4"/>
    </row>
    <row r="1823" spans="34:37" x14ac:dyDescent="0.35">
      <c r="AH1823" s="9"/>
      <c r="AI1823" s="9"/>
      <c r="AJ1823" s="4"/>
      <c r="AK1823" s="4"/>
    </row>
    <row r="1824" spans="34:37" x14ac:dyDescent="0.35">
      <c r="AH1824" s="9"/>
      <c r="AI1824" s="9"/>
      <c r="AJ1824" s="4"/>
      <c r="AK1824" s="4"/>
    </row>
    <row r="1825" spans="34:37" x14ac:dyDescent="0.35">
      <c r="AH1825" s="9"/>
      <c r="AI1825" s="9"/>
      <c r="AJ1825" s="4"/>
      <c r="AK1825" s="4"/>
    </row>
    <row r="1826" spans="34:37" x14ac:dyDescent="0.35">
      <c r="AH1826" s="9"/>
      <c r="AI1826" s="9"/>
      <c r="AJ1826" s="4"/>
      <c r="AK1826" s="4"/>
    </row>
    <row r="1827" spans="34:37" x14ac:dyDescent="0.35">
      <c r="AH1827" s="9"/>
      <c r="AI1827" s="9"/>
      <c r="AJ1827" s="4"/>
      <c r="AK1827" s="4"/>
    </row>
    <row r="1828" spans="34:37" x14ac:dyDescent="0.35">
      <c r="AH1828" s="9"/>
      <c r="AI1828" s="9"/>
      <c r="AJ1828" s="4"/>
      <c r="AK1828" s="4"/>
    </row>
    <row r="1829" spans="34:37" x14ac:dyDescent="0.35">
      <c r="AH1829" s="9"/>
      <c r="AI1829" s="9"/>
      <c r="AJ1829" s="4"/>
      <c r="AK1829" s="4"/>
    </row>
    <row r="1830" spans="34:37" x14ac:dyDescent="0.35">
      <c r="AH1830" s="9"/>
      <c r="AI1830" s="9"/>
      <c r="AJ1830" s="4"/>
      <c r="AK1830" s="4"/>
    </row>
    <row r="1831" spans="34:37" x14ac:dyDescent="0.35">
      <c r="AH1831" s="9"/>
      <c r="AI1831" s="9"/>
      <c r="AJ1831" s="4"/>
      <c r="AK1831" s="4"/>
    </row>
    <row r="1832" spans="34:37" x14ac:dyDescent="0.35">
      <c r="AH1832" s="9"/>
      <c r="AI1832" s="9"/>
      <c r="AJ1832" s="4"/>
      <c r="AK1832" s="4"/>
    </row>
    <row r="1833" spans="34:37" x14ac:dyDescent="0.35">
      <c r="AH1833" s="9"/>
      <c r="AI1833" s="9"/>
      <c r="AJ1833" s="4"/>
      <c r="AK1833" s="4"/>
    </row>
    <row r="1834" spans="34:37" x14ac:dyDescent="0.35">
      <c r="AH1834" s="9"/>
      <c r="AI1834" s="9"/>
      <c r="AJ1834" s="4"/>
      <c r="AK1834" s="4"/>
    </row>
    <row r="1835" spans="34:37" x14ac:dyDescent="0.35">
      <c r="AH1835" s="9"/>
      <c r="AI1835" s="9"/>
      <c r="AJ1835" s="4"/>
      <c r="AK1835" s="4"/>
    </row>
    <row r="1836" spans="34:37" x14ac:dyDescent="0.35">
      <c r="AH1836" s="9"/>
      <c r="AI1836" s="9"/>
      <c r="AJ1836" s="4"/>
      <c r="AK1836" s="4"/>
    </row>
    <row r="1837" spans="34:37" x14ac:dyDescent="0.35">
      <c r="AH1837" s="9"/>
      <c r="AI1837" s="9"/>
      <c r="AJ1837" s="4"/>
      <c r="AK1837" s="4"/>
    </row>
    <row r="1838" spans="34:37" x14ac:dyDescent="0.35">
      <c r="AH1838" s="9"/>
      <c r="AI1838" s="9"/>
      <c r="AJ1838" s="4"/>
      <c r="AK1838" s="4"/>
    </row>
    <row r="1839" spans="34:37" x14ac:dyDescent="0.35">
      <c r="AH1839" s="9"/>
      <c r="AI1839" s="9"/>
      <c r="AJ1839" s="4"/>
      <c r="AK1839" s="4"/>
    </row>
    <row r="1840" spans="34:37" x14ac:dyDescent="0.35">
      <c r="AH1840" s="9"/>
      <c r="AI1840" s="9"/>
      <c r="AJ1840" s="4"/>
      <c r="AK1840" s="4"/>
    </row>
    <row r="1841" spans="34:37" x14ac:dyDescent="0.35">
      <c r="AH1841" s="9"/>
      <c r="AI1841" s="9"/>
      <c r="AJ1841" s="4"/>
      <c r="AK1841" s="4"/>
    </row>
    <row r="1842" spans="34:37" x14ac:dyDescent="0.35">
      <c r="AH1842" s="9"/>
      <c r="AI1842" s="9"/>
      <c r="AJ1842" s="4"/>
      <c r="AK1842" s="4"/>
    </row>
    <row r="1843" spans="34:37" x14ac:dyDescent="0.35">
      <c r="AH1843" s="9"/>
      <c r="AI1843" s="9"/>
      <c r="AJ1843" s="4"/>
      <c r="AK1843" s="4"/>
    </row>
    <row r="1844" spans="34:37" x14ac:dyDescent="0.35">
      <c r="AH1844" s="9"/>
      <c r="AI1844" s="9"/>
      <c r="AJ1844" s="4"/>
      <c r="AK1844" s="4"/>
    </row>
    <row r="1845" spans="34:37" x14ac:dyDescent="0.35">
      <c r="AH1845" s="9"/>
      <c r="AI1845" s="9"/>
      <c r="AJ1845" s="4"/>
      <c r="AK1845" s="4"/>
    </row>
    <row r="1846" spans="34:37" x14ac:dyDescent="0.35">
      <c r="AH1846" s="9"/>
      <c r="AI1846" s="9"/>
      <c r="AJ1846" s="4"/>
      <c r="AK1846" s="4"/>
    </row>
    <row r="1847" spans="34:37" x14ac:dyDescent="0.35">
      <c r="AH1847" s="9"/>
      <c r="AI1847" s="9"/>
      <c r="AJ1847" s="4"/>
      <c r="AK1847" s="4"/>
    </row>
    <row r="1848" spans="34:37" x14ac:dyDescent="0.35">
      <c r="AH1848" s="9"/>
      <c r="AI1848" s="9"/>
      <c r="AJ1848" s="4"/>
      <c r="AK1848" s="4"/>
    </row>
    <row r="1849" spans="34:37" x14ac:dyDescent="0.35">
      <c r="AH1849" s="9"/>
      <c r="AI1849" s="9"/>
      <c r="AJ1849" s="4"/>
      <c r="AK1849" s="4"/>
    </row>
    <row r="1850" spans="34:37" x14ac:dyDescent="0.35">
      <c r="AH1850" s="9"/>
      <c r="AI1850" s="9"/>
      <c r="AJ1850" s="4"/>
      <c r="AK1850" s="4"/>
    </row>
    <row r="1851" spans="34:37" x14ac:dyDescent="0.35">
      <c r="AH1851" s="9"/>
      <c r="AI1851" s="9"/>
      <c r="AJ1851" s="4"/>
      <c r="AK1851" s="4"/>
    </row>
    <row r="1852" spans="34:37" x14ac:dyDescent="0.35">
      <c r="AH1852" s="9"/>
      <c r="AI1852" s="9"/>
      <c r="AJ1852" s="4"/>
      <c r="AK1852" s="4"/>
    </row>
    <row r="1853" spans="34:37" x14ac:dyDescent="0.35">
      <c r="AH1853" s="9"/>
      <c r="AI1853" s="9"/>
      <c r="AJ1853" s="4"/>
      <c r="AK1853" s="4"/>
    </row>
    <row r="1854" spans="34:37" x14ac:dyDescent="0.35">
      <c r="AH1854" s="9"/>
      <c r="AI1854" s="9"/>
      <c r="AJ1854" s="4"/>
      <c r="AK1854" s="4"/>
    </row>
    <row r="1855" spans="34:37" x14ac:dyDescent="0.35">
      <c r="AH1855" s="9"/>
      <c r="AI1855" s="9"/>
      <c r="AJ1855" s="4"/>
      <c r="AK1855" s="4"/>
    </row>
    <row r="1856" spans="34:37" x14ac:dyDescent="0.35">
      <c r="AH1856" s="9"/>
      <c r="AI1856" s="9"/>
      <c r="AJ1856" s="4"/>
      <c r="AK1856" s="4"/>
    </row>
    <row r="1857" spans="34:37" x14ac:dyDescent="0.35">
      <c r="AH1857" s="9"/>
      <c r="AI1857" s="9"/>
      <c r="AJ1857" s="4"/>
      <c r="AK1857" s="4"/>
    </row>
    <row r="1858" spans="34:37" x14ac:dyDescent="0.35">
      <c r="AH1858" s="9"/>
      <c r="AI1858" s="9"/>
      <c r="AJ1858" s="4"/>
      <c r="AK1858" s="4"/>
    </row>
    <row r="1859" spans="34:37" x14ac:dyDescent="0.35">
      <c r="AH1859" s="9"/>
      <c r="AI1859" s="9"/>
      <c r="AJ1859" s="4"/>
      <c r="AK1859" s="4"/>
    </row>
    <row r="1860" spans="34:37" x14ac:dyDescent="0.35">
      <c r="AH1860" s="9"/>
      <c r="AI1860" s="9"/>
      <c r="AJ1860" s="4"/>
      <c r="AK1860" s="4"/>
    </row>
    <row r="1861" spans="34:37" x14ac:dyDescent="0.35">
      <c r="AH1861" s="9"/>
      <c r="AI1861" s="9"/>
      <c r="AJ1861" s="4"/>
      <c r="AK1861" s="4"/>
    </row>
    <row r="1862" spans="34:37" x14ac:dyDescent="0.35">
      <c r="AH1862" s="9"/>
      <c r="AI1862" s="9"/>
      <c r="AJ1862" s="4"/>
      <c r="AK1862" s="4"/>
    </row>
    <row r="1863" spans="34:37" x14ac:dyDescent="0.35">
      <c r="AH1863" s="9"/>
      <c r="AI1863" s="9"/>
      <c r="AJ1863" s="4"/>
      <c r="AK1863" s="4"/>
    </row>
    <row r="1864" spans="34:37" x14ac:dyDescent="0.35">
      <c r="AH1864" s="9"/>
      <c r="AI1864" s="9"/>
      <c r="AJ1864" s="4"/>
      <c r="AK1864" s="4"/>
    </row>
    <row r="1865" spans="34:37" x14ac:dyDescent="0.35">
      <c r="AH1865" s="9"/>
      <c r="AI1865" s="9"/>
      <c r="AJ1865" s="4"/>
      <c r="AK1865" s="4"/>
    </row>
    <row r="1866" spans="34:37" x14ac:dyDescent="0.35">
      <c r="AH1866" s="9"/>
      <c r="AI1866" s="9"/>
      <c r="AJ1866" s="4"/>
      <c r="AK1866" s="4"/>
    </row>
    <row r="1867" spans="34:37" x14ac:dyDescent="0.35">
      <c r="AH1867" s="9"/>
      <c r="AI1867" s="9"/>
      <c r="AJ1867" s="4"/>
      <c r="AK1867" s="4"/>
    </row>
    <row r="1868" spans="34:37" x14ac:dyDescent="0.35">
      <c r="AH1868" s="9"/>
      <c r="AI1868" s="9"/>
      <c r="AJ1868" s="4"/>
      <c r="AK1868" s="4"/>
    </row>
    <row r="1869" spans="34:37" x14ac:dyDescent="0.35">
      <c r="AH1869" s="9"/>
      <c r="AI1869" s="9"/>
      <c r="AJ1869" s="4"/>
      <c r="AK1869" s="4"/>
    </row>
    <row r="1870" spans="34:37" x14ac:dyDescent="0.35">
      <c r="AH1870" s="9"/>
      <c r="AI1870" s="9"/>
      <c r="AJ1870" s="4"/>
      <c r="AK1870" s="4"/>
    </row>
    <row r="1871" spans="34:37" x14ac:dyDescent="0.35">
      <c r="AH1871" s="9"/>
      <c r="AI1871" s="9"/>
      <c r="AJ1871" s="4"/>
      <c r="AK1871" s="4"/>
    </row>
    <row r="1872" spans="34:37" x14ac:dyDescent="0.35">
      <c r="AH1872" s="9"/>
      <c r="AI1872" s="9"/>
      <c r="AJ1872" s="4"/>
      <c r="AK1872" s="4"/>
    </row>
    <row r="1873" spans="34:37" x14ac:dyDescent="0.35">
      <c r="AH1873" s="9"/>
      <c r="AI1873" s="9"/>
      <c r="AJ1873" s="4"/>
      <c r="AK1873" s="4"/>
    </row>
    <row r="1874" spans="34:37" x14ac:dyDescent="0.35">
      <c r="AH1874" s="9"/>
      <c r="AI1874" s="9"/>
      <c r="AJ1874" s="4"/>
      <c r="AK1874" s="4"/>
    </row>
    <row r="1875" spans="34:37" x14ac:dyDescent="0.35">
      <c r="AH1875" s="9"/>
      <c r="AI1875" s="9"/>
      <c r="AJ1875" s="4"/>
      <c r="AK1875" s="4"/>
    </row>
    <row r="1876" spans="34:37" x14ac:dyDescent="0.35">
      <c r="AH1876" s="9"/>
      <c r="AI1876" s="9"/>
      <c r="AJ1876" s="4"/>
      <c r="AK1876" s="4"/>
    </row>
    <row r="1877" spans="34:37" x14ac:dyDescent="0.35">
      <c r="AH1877" s="9"/>
      <c r="AI1877" s="9"/>
      <c r="AJ1877" s="4"/>
      <c r="AK1877" s="4"/>
    </row>
    <row r="1878" spans="34:37" x14ac:dyDescent="0.35">
      <c r="AH1878" s="9"/>
      <c r="AI1878" s="9"/>
      <c r="AJ1878" s="4"/>
      <c r="AK1878" s="4"/>
    </row>
    <row r="1879" spans="34:37" x14ac:dyDescent="0.35">
      <c r="AH1879" s="9"/>
      <c r="AI1879" s="9"/>
      <c r="AJ1879" s="4"/>
      <c r="AK1879" s="4"/>
    </row>
    <row r="1880" spans="34:37" x14ac:dyDescent="0.35">
      <c r="AH1880" s="9"/>
      <c r="AI1880" s="9"/>
      <c r="AJ1880" s="4"/>
      <c r="AK1880" s="4"/>
    </row>
    <row r="1881" spans="34:37" x14ac:dyDescent="0.35">
      <c r="AH1881" s="9"/>
      <c r="AI1881" s="9"/>
      <c r="AJ1881" s="4"/>
      <c r="AK1881" s="4"/>
    </row>
    <row r="1882" spans="34:37" x14ac:dyDescent="0.35">
      <c r="AH1882" s="9"/>
      <c r="AI1882" s="9"/>
      <c r="AJ1882" s="4"/>
      <c r="AK1882" s="4"/>
    </row>
    <row r="1883" spans="34:37" x14ac:dyDescent="0.35">
      <c r="AH1883" s="9"/>
      <c r="AI1883" s="9"/>
      <c r="AJ1883" s="4"/>
      <c r="AK1883" s="4"/>
    </row>
    <row r="1884" spans="34:37" x14ac:dyDescent="0.35">
      <c r="AH1884" s="9"/>
      <c r="AI1884" s="9"/>
      <c r="AJ1884" s="4"/>
      <c r="AK1884" s="4"/>
    </row>
    <row r="1885" spans="34:37" x14ac:dyDescent="0.35">
      <c r="AH1885" s="9"/>
      <c r="AI1885" s="9"/>
      <c r="AJ1885" s="4"/>
      <c r="AK1885" s="4"/>
    </row>
    <row r="1886" spans="34:37" x14ac:dyDescent="0.35">
      <c r="AH1886" s="9"/>
      <c r="AI1886" s="9"/>
      <c r="AJ1886" s="4"/>
      <c r="AK1886" s="4"/>
    </row>
    <row r="1887" spans="34:37" x14ac:dyDescent="0.35">
      <c r="AH1887" s="9"/>
      <c r="AI1887" s="9"/>
      <c r="AJ1887" s="4"/>
      <c r="AK1887" s="4"/>
    </row>
    <row r="1888" spans="34:37" x14ac:dyDescent="0.35">
      <c r="AH1888" s="9"/>
      <c r="AI1888" s="9"/>
      <c r="AJ1888" s="4"/>
      <c r="AK1888" s="4"/>
    </row>
    <row r="1889" spans="34:37" x14ac:dyDescent="0.35">
      <c r="AH1889" s="9"/>
      <c r="AI1889" s="9"/>
      <c r="AJ1889" s="4"/>
      <c r="AK1889" s="4"/>
    </row>
    <row r="1890" spans="34:37" x14ac:dyDescent="0.35">
      <c r="AH1890" s="9"/>
      <c r="AI1890" s="9"/>
      <c r="AJ1890" s="4"/>
      <c r="AK1890" s="4"/>
    </row>
    <row r="1891" spans="34:37" x14ac:dyDescent="0.35">
      <c r="AH1891" s="9"/>
      <c r="AI1891" s="9"/>
      <c r="AJ1891" s="4"/>
      <c r="AK1891" s="4"/>
    </row>
    <row r="1892" spans="34:37" x14ac:dyDescent="0.35">
      <c r="AH1892" s="9"/>
      <c r="AI1892" s="9"/>
      <c r="AJ1892" s="4"/>
      <c r="AK1892" s="4"/>
    </row>
    <row r="1893" spans="34:37" x14ac:dyDescent="0.35">
      <c r="AH1893" s="9"/>
      <c r="AI1893" s="9"/>
      <c r="AJ1893" s="4"/>
      <c r="AK1893" s="4"/>
    </row>
    <row r="1894" spans="34:37" x14ac:dyDescent="0.35">
      <c r="AH1894" s="9"/>
      <c r="AI1894" s="9"/>
      <c r="AJ1894" s="4"/>
      <c r="AK1894" s="4"/>
    </row>
    <row r="1895" spans="34:37" x14ac:dyDescent="0.35">
      <c r="AH1895" s="9"/>
      <c r="AI1895" s="9"/>
      <c r="AJ1895" s="4"/>
      <c r="AK1895" s="4"/>
    </row>
    <row r="1896" spans="34:37" x14ac:dyDescent="0.35">
      <c r="AH1896" s="9"/>
      <c r="AI1896" s="9"/>
      <c r="AJ1896" s="4"/>
      <c r="AK1896" s="4"/>
    </row>
    <row r="1897" spans="34:37" x14ac:dyDescent="0.35">
      <c r="AH1897" s="9"/>
      <c r="AI1897" s="9"/>
      <c r="AJ1897" s="4"/>
      <c r="AK1897" s="4"/>
    </row>
    <row r="1898" spans="34:37" x14ac:dyDescent="0.35">
      <c r="AH1898" s="9"/>
      <c r="AI1898" s="9"/>
      <c r="AJ1898" s="4"/>
      <c r="AK1898" s="4"/>
    </row>
    <row r="1899" spans="34:37" x14ac:dyDescent="0.35">
      <c r="AH1899" s="9"/>
      <c r="AI1899" s="9"/>
      <c r="AJ1899" s="4"/>
      <c r="AK1899" s="4"/>
    </row>
    <row r="1900" spans="34:37" x14ac:dyDescent="0.35">
      <c r="AH1900" s="9"/>
      <c r="AI1900" s="9"/>
      <c r="AJ1900" s="4"/>
      <c r="AK1900" s="4"/>
    </row>
    <row r="1901" spans="34:37" x14ac:dyDescent="0.35">
      <c r="AH1901" s="9"/>
      <c r="AI1901" s="9"/>
      <c r="AJ1901" s="4"/>
      <c r="AK1901" s="4"/>
    </row>
    <row r="1902" spans="34:37" x14ac:dyDescent="0.35">
      <c r="AH1902" s="9"/>
      <c r="AI1902" s="9"/>
      <c r="AJ1902" s="4"/>
      <c r="AK1902" s="4"/>
    </row>
    <row r="1903" spans="34:37" x14ac:dyDescent="0.35">
      <c r="AH1903" s="9"/>
      <c r="AI1903" s="9"/>
      <c r="AJ1903" s="4"/>
      <c r="AK1903" s="4"/>
    </row>
    <row r="1904" spans="34:37" x14ac:dyDescent="0.35">
      <c r="AH1904" s="9"/>
      <c r="AI1904" s="9"/>
      <c r="AJ1904" s="4"/>
      <c r="AK1904" s="4"/>
    </row>
    <row r="1905" spans="34:37" x14ac:dyDescent="0.35">
      <c r="AH1905" s="9"/>
      <c r="AI1905" s="9"/>
      <c r="AJ1905" s="4"/>
      <c r="AK1905" s="4"/>
    </row>
    <row r="1906" spans="34:37" x14ac:dyDescent="0.35">
      <c r="AH1906" s="9"/>
      <c r="AI1906" s="9"/>
      <c r="AJ1906" s="4"/>
      <c r="AK1906" s="4"/>
    </row>
    <row r="1907" spans="34:37" x14ac:dyDescent="0.35">
      <c r="AH1907" s="9"/>
      <c r="AI1907" s="9"/>
      <c r="AJ1907" s="4"/>
      <c r="AK1907" s="4"/>
    </row>
    <row r="1908" spans="34:37" x14ac:dyDescent="0.35">
      <c r="AH1908" s="9"/>
      <c r="AI1908" s="9"/>
      <c r="AJ1908" s="4"/>
      <c r="AK1908" s="4"/>
    </row>
    <row r="1909" spans="34:37" x14ac:dyDescent="0.35">
      <c r="AH1909" s="9"/>
      <c r="AI1909" s="9"/>
      <c r="AJ1909" s="4"/>
      <c r="AK1909" s="4"/>
    </row>
    <row r="1910" spans="34:37" x14ac:dyDescent="0.35">
      <c r="AH1910" s="9"/>
      <c r="AI1910" s="9"/>
      <c r="AJ1910" s="4"/>
      <c r="AK1910" s="4"/>
    </row>
    <row r="1911" spans="34:37" x14ac:dyDescent="0.35">
      <c r="AH1911" s="9"/>
      <c r="AI1911" s="9"/>
      <c r="AJ1911" s="4"/>
      <c r="AK1911" s="4"/>
    </row>
    <row r="1912" spans="34:37" x14ac:dyDescent="0.35">
      <c r="AH1912" s="9"/>
      <c r="AI1912" s="9"/>
      <c r="AJ1912" s="4"/>
      <c r="AK1912" s="4"/>
    </row>
    <row r="1913" spans="34:37" x14ac:dyDescent="0.35">
      <c r="AH1913" s="9"/>
      <c r="AI1913" s="9"/>
      <c r="AJ1913" s="4"/>
      <c r="AK1913" s="4"/>
    </row>
    <row r="1914" spans="34:37" x14ac:dyDescent="0.35">
      <c r="AH1914" s="9"/>
      <c r="AI1914" s="9"/>
      <c r="AJ1914" s="4"/>
      <c r="AK1914" s="4"/>
    </row>
    <row r="1915" spans="34:37" x14ac:dyDescent="0.35">
      <c r="AH1915" s="9"/>
      <c r="AI1915" s="9"/>
      <c r="AJ1915" s="4"/>
      <c r="AK1915" s="4"/>
    </row>
    <row r="1916" spans="34:37" x14ac:dyDescent="0.35">
      <c r="AH1916" s="9"/>
      <c r="AI1916" s="9"/>
      <c r="AJ1916" s="4"/>
      <c r="AK1916" s="4"/>
    </row>
    <row r="1917" spans="34:37" x14ac:dyDescent="0.35">
      <c r="AH1917" s="9"/>
      <c r="AI1917" s="9"/>
      <c r="AJ1917" s="4"/>
      <c r="AK1917" s="4"/>
    </row>
    <row r="1918" spans="34:37" x14ac:dyDescent="0.35">
      <c r="AH1918" s="9"/>
      <c r="AI1918" s="9"/>
      <c r="AJ1918" s="4"/>
      <c r="AK1918" s="4"/>
    </row>
    <row r="1919" spans="34:37" x14ac:dyDescent="0.35">
      <c r="AH1919" s="9"/>
      <c r="AI1919" s="9"/>
      <c r="AJ1919" s="4"/>
      <c r="AK1919" s="4"/>
    </row>
    <row r="1920" spans="34:37" x14ac:dyDescent="0.35">
      <c r="AH1920" s="9"/>
      <c r="AI1920" s="9"/>
      <c r="AJ1920" s="4"/>
      <c r="AK1920" s="4"/>
    </row>
    <row r="1921" spans="34:37" x14ac:dyDescent="0.35">
      <c r="AH1921" s="9"/>
      <c r="AI1921" s="9"/>
      <c r="AJ1921" s="4"/>
      <c r="AK1921" s="4"/>
    </row>
    <row r="1922" spans="34:37" x14ac:dyDescent="0.35">
      <c r="AH1922" s="9"/>
      <c r="AI1922" s="9"/>
      <c r="AJ1922" s="4"/>
      <c r="AK1922" s="4"/>
    </row>
    <row r="1923" spans="34:37" x14ac:dyDescent="0.35">
      <c r="AH1923" s="9"/>
      <c r="AI1923" s="9"/>
      <c r="AJ1923" s="4"/>
      <c r="AK1923" s="4"/>
    </row>
    <row r="1924" spans="34:37" x14ac:dyDescent="0.35">
      <c r="AH1924" s="9"/>
      <c r="AI1924" s="9"/>
      <c r="AJ1924" s="4"/>
      <c r="AK1924" s="4"/>
    </row>
    <row r="1925" spans="34:37" x14ac:dyDescent="0.35">
      <c r="AH1925" s="9"/>
      <c r="AI1925" s="9"/>
      <c r="AJ1925" s="4"/>
      <c r="AK1925" s="4"/>
    </row>
    <row r="1926" spans="34:37" x14ac:dyDescent="0.35">
      <c r="AH1926" s="9"/>
      <c r="AI1926" s="9"/>
      <c r="AJ1926" s="4"/>
      <c r="AK1926" s="4"/>
    </row>
    <row r="1927" spans="34:37" x14ac:dyDescent="0.35">
      <c r="AH1927" s="9"/>
      <c r="AI1927" s="9"/>
      <c r="AJ1927" s="4"/>
      <c r="AK1927" s="4"/>
    </row>
    <row r="1928" spans="34:37" x14ac:dyDescent="0.35">
      <c r="AH1928" s="9"/>
      <c r="AI1928" s="9"/>
      <c r="AJ1928" s="4"/>
      <c r="AK1928" s="4"/>
    </row>
    <row r="1929" spans="34:37" x14ac:dyDescent="0.35">
      <c r="AH1929" s="9"/>
      <c r="AI1929" s="9"/>
      <c r="AJ1929" s="4"/>
      <c r="AK1929" s="4"/>
    </row>
    <row r="1930" spans="34:37" x14ac:dyDescent="0.35">
      <c r="AH1930" s="9"/>
      <c r="AI1930" s="9"/>
      <c r="AJ1930" s="4"/>
      <c r="AK1930" s="4"/>
    </row>
    <row r="1931" spans="34:37" x14ac:dyDescent="0.35">
      <c r="AH1931" s="9"/>
      <c r="AI1931" s="9"/>
      <c r="AJ1931" s="4"/>
      <c r="AK1931" s="4"/>
    </row>
    <row r="1932" spans="34:37" x14ac:dyDescent="0.35">
      <c r="AH1932" s="9"/>
      <c r="AI1932" s="9"/>
      <c r="AJ1932" s="4"/>
      <c r="AK1932" s="4"/>
    </row>
    <row r="1933" spans="34:37" x14ac:dyDescent="0.35">
      <c r="AH1933" s="9"/>
      <c r="AI1933" s="9"/>
      <c r="AJ1933" s="4"/>
      <c r="AK1933" s="4"/>
    </row>
    <row r="1934" spans="34:37" x14ac:dyDescent="0.35">
      <c r="AH1934" s="9"/>
      <c r="AI1934" s="9"/>
      <c r="AJ1934" s="4"/>
      <c r="AK1934" s="4"/>
    </row>
    <row r="1935" spans="34:37" x14ac:dyDescent="0.35">
      <c r="AH1935" s="9"/>
      <c r="AI1935" s="9"/>
      <c r="AJ1935" s="4"/>
      <c r="AK1935" s="4"/>
    </row>
    <row r="1936" spans="34:37" x14ac:dyDescent="0.35">
      <c r="AH1936" s="9"/>
      <c r="AI1936" s="9"/>
      <c r="AJ1936" s="4"/>
      <c r="AK1936" s="4"/>
    </row>
    <row r="1937" spans="34:37" x14ac:dyDescent="0.35">
      <c r="AH1937" s="9"/>
      <c r="AI1937" s="9"/>
      <c r="AJ1937" s="4"/>
      <c r="AK1937" s="4"/>
    </row>
    <row r="1938" spans="34:37" x14ac:dyDescent="0.35">
      <c r="AH1938" s="9"/>
      <c r="AI1938" s="9"/>
      <c r="AJ1938" s="4"/>
      <c r="AK1938" s="4"/>
    </row>
    <row r="1939" spans="34:37" x14ac:dyDescent="0.35">
      <c r="AH1939" s="9"/>
      <c r="AI1939" s="9"/>
      <c r="AJ1939" s="4"/>
      <c r="AK1939" s="4"/>
    </row>
    <row r="1940" spans="34:37" x14ac:dyDescent="0.35">
      <c r="AH1940" s="9"/>
      <c r="AI1940" s="9"/>
      <c r="AJ1940" s="4"/>
      <c r="AK1940" s="4"/>
    </row>
    <row r="1941" spans="34:37" x14ac:dyDescent="0.35">
      <c r="AH1941" s="9"/>
      <c r="AI1941" s="9"/>
      <c r="AJ1941" s="4"/>
      <c r="AK1941" s="4"/>
    </row>
    <row r="1942" spans="34:37" x14ac:dyDescent="0.35">
      <c r="AH1942" s="9"/>
      <c r="AI1942" s="9"/>
      <c r="AJ1942" s="4"/>
      <c r="AK1942" s="4"/>
    </row>
    <row r="1943" spans="34:37" x14ac:dyDescent="0.35">
      <c r="AH1943" s="9"/>
      <c r="AI1943" s="9"/>
      <c r="AJ1943" s="4"/>
      <c r="AK1943" s="4"/>
    </row>
    <row r="1944" spans="34:37" x14ac:dyDescent="0.35">
      <c r="AH1944" s="9"/>
      <c r="AI1944" s="9"/>
      <c r="AJ1944" s="4"/>
      <c r="AK1944" s="4"/>
    </row>
    <row r="1945" spans="34:37" x14ac:dyDescent="0.35">
      <c r="AH1945" s="9"/>
      <c r="AI1945" s="9"/>
      <c r="AJ1945" s="4"/>
      <c r="AK1945" s="4"/>
    </row>
    <row r="1946" spans="34:37" x14ac:dyDescent="0.35">
      <c r="AH1946" s="9"/>
      <c r="AI1946" s="9"/>
      <c r="AJ1946" s="4"/>
      <c r="AK1946" s="4"/>
    </row>
    <row r="1947" spans="34:37" x14ac:dyDescent="0.35">
      <c r="AH1947" s="9"/>
      <c r="AI1947" s="9"/>
      <c r="AJ1947" s="4"/>
      <c r="AK1947" s="4"/>
    </row>
    <row r="1948" spans="34:37" x14ac:dyDescent="0.35">
      <c r="AH1948" s="9"/>
      <c r="AI1948" s="9"/>
      <c r="AJ1948" s="4"/>
      <c r="AK1948" s="4"/>
    </row>
    <row r="1949" spans="34:37" x14ac:dyDescent="0.35">
      <c r="AH1949" s="9"/>
      <c r="AI1949" s="9"/>
      <c r="AJ1949" s="4"/>
      <c r="AK1949" s="4"/>
    </row>
    <row r="1950" spans="34:37" x14ac:dyDescent="0.35">
      <c r="AH1950" s="9"/>
      <c r="AI1950" s="9"/>
      <c r="AJ1950" s="4"/>
      <c r="AK1950" s="4"/>
    </row>
    <row r="1951" spans="34:37" x14ac:dyDescent="0.35">
      <c r="AH1951" s="9"/>
      <c r="AI1951" s="9"/>
      <c r="AJ1951" s="4"/>
      <c r="AK1951" s="4"/>
    </row>
    <row r="1952" spans="34:37" x14ac:dyDescent="0.35">
      <c r="AH1952" s="9"/>
      <c r="AI1952" s="9"/>
      <c r="AJ1952" s="4"/>
      <c r="AK1952" s="4"/>
    </row>
    <row r="1953" spans="34:37" x14ac:dyDescent="0.35">
      <c r="AH1953" s="9"/>
      <c r="AI1953" s="9"/>
      <c r="AJ1953" s="4"/>
      <c r="AK1953" s="4"/>
    </row>
    <row r="1954" spans="34:37" x14ac:dyDescent="0.35">
      <c r="AH1954" s="9"/>
      <c r="AI1954" s="9"/>
      <c r="AJ1954" s="4"/>
      <c r="AK1954" s="4"/>
    </row>
    <row r="1955" spans="34:37" x14ac:dyDescent="0.35">
      <c r="AH1955" s="9"/>
      <c r="AI1955" s="9"/>
      <c r="AJ1955" s="4"/>
      <c r="AK1955" s="4"/>
    </row>
    <row r="1956" spans="34:37" x14ac:dyDescent="0.35">
      <c r="AH1956" s="9"/>
      <c r="AI1956" s="9"/>
      <c r="AJ1956" s="4"/>
      <c r="AK1956" s="4"/>
    </row>
    <row r="1957" spans="34:37" x14ac:dyDescent="0.35">
      <c r="AH1957" s="9"/>
      <c r="AI1957" s="9"/>
      <c r="AJ1957" s="4"/>
      <c r="AK1957" s="4"/>
    </row>
    <row r="1958" spans="34:37" x14ac:dyDescent="0.35">
      <c r="AH1958" s="9"/>
      <c r="AI1958" s="9"/>
      <c r="AJ1958" s="4"/>
      <c r="AK1958" s="4"/>
    </row>
    <row r="1959" spans="34:37" x14ac:dyDescent="0.35">
      <c r="AH1959" s="9"/>
      <c r="AI1959" s="9"/>
      <c r="AJ1959" s="4"/>
      <c r="AK1959" s="4"/>
    </row>
    <row r="1960" spans="34:37" x14ac:dyDescent="0.35">
      <c r="AH1960" s="9"/>
      <c r="AI1960" s="9"/>
      <c r="AJ1960" s="4"/>
      <c r="AK1960" s="4"/>
    </row>
    <row r="1961" spans="34:37" x14ac:dyDescent="0.35">
      <c r="AH1961" s="9"/>
      <c r="AI1961" s="9"/>
      <c r="AJ1961" s="4"/>
      <c r="AK1961" s="4"/>
    </row>
    <row r="1962" spans="34:37" x14ac:dyDescent="0.35">
      <c r="AH1962" s="9"/>
      <c r="AI1962" s="9"/>
      <c r="AJ1962" s="4"/>
      <c r="AK1962" s="4"/>
    </row>
    <row r="1963" spans="34:37" x14ac:dyDescent="0.35">
      <c r="AH1963" s="9"/>
      <c r="AI1963" s="9"/>
      <c r="AJ1963" s="4"/>
      <c r="AK1963" s="4"/>
    </row>
    <row r="1964" spans="34:37" x14ac:dyDescent="0.35">
      <c r="AH1964" s="9"/>
      <c r="AI1964" s="9"/>
      <c r="AJ1964" s="4"/>
      <c r="AK1964" s="4"/>
    </row>
    <row r="1965" spans="34:37" x14ac:dyDescent="0.35">
      <c r="AH1965" s="9"/>
      <c r="AI1965" s="9"/>
      <c r="AJ1965" s="4"/>
      <c r="AK1965" s="4"/>
    </row>
    <row r="1966" spans="34:37" x14ac:dyDescent="0.35">
      <c r="AH1966" s="9"/>
      <c r="AI1966" s="9"/>
      <c r="AJ1966" s="4"/>
      <c r="AK1966" s="4"/>
    </row>
    <row r="1967" spans="34:37" x14ac:dyDescent="0.35">
      <c r="AH1967" s="9"/>
      <c r="AI1967" s="9"/>
      <c r="AJ1967" s="4"/>
      <c r="AK1967" s="4"/>
    </row>
    <row r="1968" spans="34:37" x14ac:dyDescent="0.35">
      <c r="AH1968" s="9"/>
      <c r="AI1968" s="9"/>
      <c r="AJ1968" s="4"/>
      <c r="AK1968" s="4"/>
    </row>
    <row r="1969" spans="34:37" x14ac:dyDescent="0.35">
      <c r="AH1969" s="9"/>
      <c r="AI1969" s="9"/>
      <c r="AJ1969" s="4"/>
      <c r="AK1969" s="4"/>
    </row>
    <row r="1970" spans="34:37" x14ac:dyDescent="0.35">
      <c r="AH1970" s="9"/>
      <c r="AI1970" s="9"/>
      <c r="AJ1970" s="4"/>
      <c r="AK1970" s="4"/>
    </row>
    <row r="1971" spans="34:37" x14ac:dyDescent="0.35">
      <c r="AH1971" s="9"/>
      <c r="AI1971" s="9"/>
      <c r="AJ1971" s="4"/>
      <c r="AK1971" s="4"/>
    </row>
    <row r="1972" spans="34:37" x14ac:dyDescent="0.35">
      <c r="AH1972" s="9"/>
      <c r="AI1972" s="9"/>
      <c r="AJ1972" s="4"/>
      <c r="AK1972" s="4"/>
    </row>
    <row r="1973" spans="34:37" x14ac:dyDescent="0.35">
      <c r="AH1973" s="9"/>
      <c r="AI1973" s="9"/>
      <c r="AJ1973" s="4"/>
      <c r="AK1973" s="4"/>
    </row>
    <row r="1974" spans="34:37" x14ac:dyDescent="0.35">
      <c r="AH1974" s="9"/>
      <c r="AI1974" s="9"/>
      <c r="AJ1974" s="4"/>
      <c r="AK1974" s="4"/>
    </row>
    <row r="1975" spans="34:37" x14ac:dyDescent="0.35">
      <c r="AH1975" s="9"/>
      <c r="AI1975" s="9"/>
      <c r="AJ1975" s="4"/>
      <c r="AK1975" s="4"/>
    </row>
    <row r="1976" spans="34:37" x14ac:dyDescent="0.35">
      <c r="AH1976" s="9"/>
      <c r="AI1976" s="9"/>
      <c r="AJ1976" s="4"/>
      <c r="AK1976" s="4"/>
    </row>
    <row r="1977" spans="34:37" x14ac:dyDescent="0.35">
      <c r="AH1977" s="9"/>
      <c r="AI1977" s="9"/>
      <c r="AJ1977" s="4"/>
      <c r="AK1977" s="4"/>
    </row>
    <row r="1978" spans="34:37" x14ac:dyDescent="0.35">
      <c r="AH1978" s="9"/>
      <c r="AI1978" s="9"/>
      <c r="AJ1978" s="4"/>
      <c r="AK1978" s="4"/>
    </row>
    <row r="1979" spans="34:37" x14ac:dyDescent="0.35">
      <c r="AH1979" s="9"/>
      <c r="AI1979" s="9"/>
      <c r="AJ1979" s="4"/>
      <c r="AK1979" s="4"/>
    </row>
    <row r="1980" spans="34:37" x14ac:dyDescent="0.35">
      <c r="AH1980" s="9"/>
      <c r="AI1980" s="9"/>
      <c r="AJ1980" s="4"/>
      <c r="AK1980" s="4"/>
    </row>
    <row r="1981" spans="34:37" x14ac:dyDescent="0.35">
      <c r="AH1981" s="9"/>
      <c r="AI1981" s="9"/>
      <c r="AJ1981" s="4"/>
      <c r="AK1981" s="4"/>
    </row>
    <row r="1982" spans="34:37" x14ac:dyDescent="0.35">
      <c r="AH1982" s="9"/>
      <c r="AI1982" s="9"/>
      <c r="AJ1982" s="4"/>
      <c r="AK1982" s="4"/>
    </row>
    <row r="1983" spans="34:37" x14ac:dyDescent="0.35">
      <c r="AH1983" s="9"/>
      <c r="AI1983" s="9"/>
      <c r="AJ1983" s="4"/>
      <c r="AK1983" s="4"/>
    </row>
    <row r="1984" spans="34:37" x14ac:dyDescent="0.35">
      <c r="AH1984" s="9"/>
      <c r="AI1984" s="9"/>
      <c r="AJ1984" s="4"/>
      <c r="AK1984" s="4"/>
    </row>
    <row r="1985" spans="34:37" x14ac:dyDescent="0.35">
      <c r="AH1985" s="9"/>
      <c r="AI1985" s="9"/>
      <c r="AJ1985" s="4"/>
      <c r="AK1985" s="4"/>
    </row>
    <row r="1986" spans="34:37" x14ac:dyDescent="0.35">
      <c r="AH1986" s="9"/>
      <c r="AI1986" s="9"/>
      <c r="AJ1986" s="4"/>
      <c r="AK1986" s="4"/>
    </row>
    <row r="1987" spans="34:37" x14ac:dyDescent="0.35">
      <c r="AH1987" s="9"/>
      <c r="AI1987" s="9"/>
      <c r="AJ1987" s="4"/>
      <c r="AK1987" s="4"/>
    </row>
    <row r="1988" spans="34:37" x14ac:dyDescent="0.35">
      <c r="AH1988" s="9"/>
      <c r="AI1988" s="9"/>
      <c r="AJ1988" s="4"/>
      <c r="AK1988" s="4"/>
    </row>
    <row r="1989" spans="34:37" x14ac:dyDescent="0.35">
      <c r="AH1989" s="9"/>
      <c r="AI1989" s="9"/>
      <c r="AJ1989" s="4"/>
      <c r="AK1989" s="4"/>
    </row>
    <row r="1990" spans="34:37" x14ac:dyDescent="0.35">
      <c r="AH1990" s="9"/>
      <c r="AI1990" s="9"/>
      <c r="AJ1990" s="4"/>
      <c r="AK1990" s="4"/>
    </row>
    <row r="1991" spans="34:37" x14ac:dyDescent="0.35">
      <c r="AH1991" s="9"/>
      <c r="AI1991" s="9"/>
      <c r="AJ1991" s="4"/>
      <c r="AK1991" s="4"/>
    </row>
    <row r="1992" spans="34:37" x14ac:dyDescent="0.35">
      <c r="AH1992" s="9"/>
      <c r="AI1992" s="9"/>
      <c r="AJ1992" s="4"/>
      <c r="AK1992" s="4"/>
    </row>
    <row r="1993" spans="34:37" x14ac:dyDescent="0.35">
      <c r="AH1993" s="9"/>
      <c r="AI1993" s="9"/>
      <c r="AJ1993" s="4"/>
      <c r="AK1993" s="4"/>
    </row>
    <row r="1994" spans="34:37" x14ac:dyDescent="0.35">
      <c r="AH1994" s="9"/>
      <c r="AI1994" s="9"/>
      <c r="AJ1994" s="4"/>
      <c r="AK1994" s="4"/>
    </row>
    <row r="1995" spans="34:37" x14ac:dyDescent="0.35">
      <c r="AH1995" s="9"/>
      <c r="AI1995" s="9"/>
      <c r="AJ1995" s="4"/>
      <c r="AK1995" s="4"/>
    </row>
    <row r="1996" spans="34:37" x14ac:dyDescent="0.35">
      <c r="AH1996" s="9"/>
      <c r="AI1996" s="9"/>
      <c r="AJ1996" s="4"/>
      <c r="AK1996" s="4"/>
    </row>
    <row r="1997" spans="34:37" x14ac:dyDescent="0.35">
      <c r="AH1997" s="9"/>
      <c r="AI1997" s="9"/>
      <c r="AJ1997" s="4"/>
      <c r="AK1997" s="4"/>
    </row>
    <row r="1998" spans="34:37" x14ac:dyDescent="0.35">
      <c r="AH1998" s="9"/>
      <c r="AI1998" s="9"/>
      <c r="AJ1998" s="4"/>
      <c r="AK1998" s="4"/>
    </row>
    <row r="1999" spans="34:37" x14ac:dyDescent="0.35">
      <c r="AH1999" s="9"/>
      <c r="AI1999" s="9"/>
      <c r="AJ1999" s="4"/>
      <c r="AK1999" s="4"/>
    </row>
    <row r="2000" spans="34:37" x14ac:dyDescent="0.35">
      <c r="AH2000" s="9"/>
      <c r="AI2000" s="9"/>
      <c r="AJ2000" s="4"/>
      <c r="AK2000" s="4"/>
    </row>
    <row r="2001" spans="34:37" x14ac:dyDescent="0.35">
      <c r="AH2001" s="9"/>
      <c r="AI2001" s="9"/>
      <c r="AJ2001" s="4"/>
      <c r="AK2001" s="4"/>
    </row>
    <row r="2002" spans="34:37" x14ac:dyDescent="0.35">
      <c r="AH2002" s="9"/>
      <c r="AI2002" s="9"/>
      <c r="AJ2002" s="4"/>
      <c r="AK2002" s="4"/>
    </row>
    <row r="2003" spans="34:37" x14ac:dyDescent="0.35">
      <c r="AH2003" s="9"/>
      <c r="AI2003" s="9"/>
      <c r="AJ2003" s="4"/>
      <c r="AK2003" s="4"/>
    </row>
    <row r="2004" spans="34:37" x14ac:dyDescent="0.35">
      <c r="AH2004" s="9"/>
      <c r="AI2004" s="9"/>
      <c r="AJ2004" s="4"/>
      <c r="AK2004" s="4"/>
    </row>
    <row r="2005" spans="34:37" x14ac:dyDescent="0.35">
      <c r="AH2005" s="9"/>
      <c r="AI2005" s="9"/>
      <c r="AJ2005" s="4"/>
      <c r="AK2005" s="4"/>
    </row>
    <row r="2006" spans="34:37" x14ac:dyDescent="0.35">
      <c r="AH2006" s="9"/>
      <c r="AI2006" s="9"/>
      <c r="AJ2006" s="4"/>
      <c r="AK2006" s="4"/>
    </row>
    <row r="2007" spans="34:37" x14ac:dyDescent="0.35">
      <c r="AH2007" s="9"/>
      <c r="AI2007" s="9"/>
      <c r="AJ2007" s="4"/>
      <c r="AK2007" s="4"/>
    </row>
    <row r="2008" spans="34:37" x14ac:dyDescent="0.35">
      <c r="AH2008" s="9"/>
      <c r="AI2008" s="9"/>
      <c r="AJ2008" s="4"/>
      <c r="AK2008" s="4"/>
    </row>
    <row r="2009" spans="34:37" x14ac:dyDescent="0.35">
      <c r="AH2009" s="9"/>
      <c r="AI2009" s="9"/>
      <c r="AJ2009" s="4"/>
      <c r="AK2009" s="4"/>
    </row>
    <row r="2010" spans="34:37" x14ac:dyDescent="0.35">
      <c r="AH2010" s="9"/>
      <c r="AI2010" s="9"/>
      <c r="AJ2010" s="4"/>
      <c r="AK2010" s="4"/>
    </row>
    <row r="2011" spans="34:37" x14ac:dyDescent="0.35">
      <c r="AH2011" s="9"/>
      <c r="AI2011" s="9"/>
      <c r="AJ2011" s="4"/>
      <c r="AK2011" s="4"/>
    </row>
    <row r="2012" spans="34:37" x14ac:dyDescent="0.35">
      <c r="AH2012" s="9"/>
      <c r="AI2012" s="9"/>
      <c r="AJ2012" s="4"/>
      <c r="AK2012" s="4"/>
    </row>
    <row r="2013" spans="34:37" x14ac:dyDescent="0.35">
      <c r="AH2013" s="9"/>
      <c r="AI2013" s="9"/>
      <c r="AJ2013" s="4"/>
      <c r="AK2013" s="4"/>
    </row>
    <row r="2014" spans="34:37" x14ac:dyDescent="0.35">
      <c r="AH2014" s="9"/>
      <c r="AI2014" s="9"/>
      <c r="AJ2014" s="4"/>
      <c r="AK2014" s="4"/>
    </row>
    <row r="2015" spans="34:37" x14ac:dyDescent="0.35">
      <c r="AH2015" s="9"/>
      <c r="AI2015" s="9"/>
      <c r="AJ2015" s="4"/>
      <c r="AK2015" s="4"/>
    </row>
    <row r="2016" spans="34:37" x14ac:dyDescent="0.35">
      <c r="AH2016" s="9"/>
      <c r="AI2016" s="9"/>
      <c r="AJ2016" s="4"/>
      <c r="AK2016" s="4"/>
    </row>
    <row r="2017" spans="34:37" x14ac:dyDescent="0.35">
      <c r="AH2017" s="9"/>
      <c r="AI2017" s="9"/>
      <c r="AJ2017" s="4"/>
      <c r="AK2017" s="4"/>
    </row>
    <row r="2018" spans="34:37" x14ac:dyDescent="0.35">
      <c r="AH2018" s="9"/>
      <c r="AI2018" s="9"/>
      <c r="AJ2018" s="4"/>
      <c r="AK2018" s="4"/>
    </row>
    <row r="2019" spans="34:37" x14ac:dyDescent="0.35">
      <c r="AH2019" s="9"/>
      <c r="AI2019" s="9"/>
      <c r="AJ2019" s="4"/>
      <c r="AK2019" s="4"/>
    </row>
    <row r="2020" spans="34:37" x14ac:dyDescent="0.35">
      <c r="AH2020" s="9"/>
      <c r="AI2020" s="9"/>
      <c r="AJ2020" s="4"/>
      <c r="AK2020" s="4"/>
    </row>
    <row r="2021" spans="34:37" x14ac:dyDescent="0.35">
      <c r="AH2021" s="9"/>
      <c r="AI2021" s="9"/>
      <c r="AJ2021" s="4"/>
      <c r="AK2021" s="4"/>
    </row>
    <row r="2022" spans="34:37" x14ac:dyDescent="0.35">
      <c r="AH2022" s="9"/>
      <c r="AI2022" s="9"/>
      <c r="AJ2022" s="4"/>
      <c r="AK2022" s="4"/>
    </row>
    <row r="2023" spans="34:37" x14ac:dyDescent="0.35">
      <c r="AH2023" s="9"/>
      <c r="AI2023" s="9"/>
      <c r="AJ2023" s="4"/>
      <c r="AK2023" s="4"/>
    </row>
    <row r="2024" spans="34:37" x14ac:dyDescent="0.35">
      <c r="AH2024" s="9"/>
      <c r="AI2024" s="9"/>
      <c r="AJ2024" s="4"/>
      <c r="AK2024" s="4"/>
    </row>
    <row r="2025" spans="34:37" x14ac:dyDescent="0.35">
      <c r="AH2025" s="9"/>
      <c r="AI2025" s="9"/>
      <c r="AJ2025" s="4"/>
      <c r="AK2025" s="4"/>
    </row>
    <row r="2026" spans="34:37" x14ac:dyDescent="0.35">
      <c r="AH2026" s="9"/>
      <c r="AI2026" s="9"/>
      <c r="AJ2026" s="4"/>
      <c r="AK2026" s="4"/>
    </row>
    <row r="2027" spans="34:37" x14ac:dyDescent="0.35">
      <c r="AH2027" s="9"/>
      <c r="AI2027" s="9"/>
      <c r="AJ2027" s="4"/>
      <c r="AK2027" s="4"/>
    </row>
    <row r="2028" spans="34:37" x14ac:dyDescent="0.35">
      <c r="AH2028" s="9"/>
      <c r="AI2028" s="9"/>
      <c r="AJ2028" s="4"/>
      <c r="AK2028" s="4"/>
    </row>
    <row r="2029" spans="34:37" x14ac:dyDescent="0.35">
      <c r="AH2029" s="9"/>
      <c r="AI2029" s="9"/>
      <c r="AJ2029" s="4"/>
      <c r="AK2029" s="4"/>
    </row>
    <row r="2030" spans="34:37" x14ac:dyDescent="0.35">
      <c r="AH2030" s="9"/>
      <c r="AI2030" s="9"/>
      <c r="AJ2030" s="4"/>
      <c r="AK2030" s="4"/>
    </row>
    <row r="2031" spans="34:37" x14ac:dyDescent="0.35">
      <c r="AH2031" s="9"/>
      <c r="AI2031" s="9"/>
      <c r="AJ2031" s="4"/>
      <c r="AK2031" s="4"/>
    </row>
    <row r="2032" spans="34:37" x14ac:dyDescent="0.35">
      <c r="AH2032" s="9"/>
      <c r="AI2032" s="9"/>
      <c r="AJ2032" s="4"/>
      <c r="AK2032" s="4"/>
    </row>
    <row r="2033" spans="34:37" x14ac:dyDescent="0.35">
      <c r="AH2033" s="9"/>
      <c r="AI2033" s="9"/>
      <c r="AJ2033" s="4"/>
      <c r="AK2033" s="4"/>
    </row>
    <row r="2034" spans="34:37" x14ac:dyDescent="0.35">
      <c r="AH2034" s="9"/>
      <c r="AI2034" s="9"/>
      <c r="AJ2034" s="4"/>
      <c r="AK2034" s="4"/>
    </row>
    <row r="2035" spans="34:37" x14ac:dyDescent="0.35">
      <c r="AH2035" s="9"/>
      <c r="AI2035" s="9"/>
      <c r="AJ2035" s="4"/>
      <c r="AK2035" s="4"/>
    </row>
    <row r="2036" spans="34:37" x14ac:dyDescent="0.35">
      <c r="AH2036" s="9"/>
      <c r="AI2036" s="9"/>
      <c r="AJ2036" s="4"/>
      <c r="AK2036" s="4"/>
    </row>
    <row r="2037" spans="34:37" x14ac:dyDescent="0.35">
      <c r="AH2037" s="9"/>
      <c r="AI2037" s="9"/>
      <c r="AJ2037" s="4"/>
      <c r="AK2037" s="4"/>
    </row>
    <row r="2038" spans="34:37" x14ac:dyDescent="0.35">
      <c r="AH2038" s="9"/>
      <c r="AI2038" s="9"/>
      <c r="AJ2038" s="4"/>
      <c r="AK2038" s="4"/>
    </row>
    <row r="2039" spans="34:37" x14ac:dyDescent="0.35">
      <c r="AH2039" s="9"/>
      <c r="AI2039" s="9"/>
      <c r="AJ2039" s="4"/>
      <c r="AK2039" s="4"/>
    </row>
    <row r="2040" spans="34:37" x14ac:dyDescent="0.35">
      <c r="AH2040" s="9"/>
      <c r="AI2040" s="9"/>
      <c r="AJ2040" s="4"/>
      <c r="AK2040" s="4"/>
    </row>
    <row r="2041" spans="34:37" x14ac:dyDescent="0.35">
      <c r="AH2041" s="9"/>
      <c r="AI2041" s="9"/>
      <c r="AJ2041" s="4"/>
      <c r="AK2041" s="4"/>
    </row>
    <row r="2042" spans="34:37" x14ac:dyDescent="0.35">
      <c r="AH2042" s="9"/>
      <c r="AI2042" s="9"/>
      <c r="AJ2042" s="4"/>
      <c r="AK2042" s="4"/>
    </row>
    <row r="2043" spans="34:37" x14ac:dyDescent="0.35">
      <c r="AH2043" s="9"/>
      <c r="AI2043" s="9"/>
      <c r="AJ2043" s="4"/>
      <c r="AK2043" s="4"/>
    </row>
    <row r="2044" spans="34:37" x14ac:dyDescent="0.35">
      <c r="AH2044" s="9"/>
      <c r="AI2044" s="9"/>
      <c r="AJ2044" s="4"/>
      <c r="AK2044" s="4"/>
    </row>
    <row r="2045" spans="34:37" x14ac:dyDescent="0.35">
      <c r="AH2045" s="9"/>
      <c r="AI2045" s="9"/>
      <c r="AJ2045" s="4"/>
      <c r="AK2045" s="4"/>
    </row>
    <row r="2046" spans="34:37" x14ac:dyDescent="0.35">
      <c r="AH2046" s="9"/>
      <c r="AI2046" s="9"/>
      <c r="AJ2046" s="4"/>
      <c r="AK2046" s="4"/>
    </row>
    <row r="2047" spans="34:37" x14ac:dyDescent="0.35">
      <c r="AH2047" s="9"/>
      <c r="AI2047" s="9"/>
      <c r="AJ2047" s="4"/>
      <c r="AK2047" s="4"/>
    </row>
    <row r="2048" spans="34:37" x14ac:dyDescent="0.35">
      <c r="AH2048" s="9"/>
      <c r="AI2048" s="9"/>
      <c r="AJ2048" s="4"/>
      <c r="AK2048" s="4"/>
    </row>
    <row r="2049" spans="34:37" x14ac:dyDescent="0.35">
      <c r="AH2049" s="9"/>
      <c r="AI2049" s="9"/>
      <c r="AJ2049" s="4"/>
      <c r="AK2049" s="4"/>
    </row>
    <row r="2050" spans="34:37" x14ac:dyDescent="0.35">
      <c r="AH2050" s="9"/>
      <c r="AI2050" s="9"/>
      <c r="AJ2050" s="4"/>
      <c r="AK2050" s="4"/>
    </row>
    <row r="2051" spans="34:37" x14ac:dyDescent="0.35">
      <c r="AH2051" s="9"/>
      <c r="AI2051" s="9"/>
      <c r="AJ2051" s="4"/>
      <c r="AK2051" s="4"/>
    </row>
    <row r="2052" spans="34:37" x14ac:dyDescent="0.35">
      <c r="AH2052" s="9"/>
      <c r="AI2052" s="9"/>
      <c r="AJ2052" s="4"/>
      <c r="AK2052" s="4"/>
    </row>
    <row r="2053" spans="34:37" x14ac:dyDescent="0.35">
      <c r="AH2053" s="9"/>
      <c r="AI2053" s="9"/>
      <c r="AJ2053" s="4"/>
      <c r="AK2053" s="4"/>
    </row>
    <row r="2054" spans="34:37" x14ac:dyDescent="0.35">
      <c r="AH2054" s="9"/>
      <c r="AI2054" s="9"/>
      <c r="AJ2054" s="4"/>
      <c r="AK2054" s="4"/>
    </row>
    <row r="2055" spans="34:37" x14ac:dyDescent="0.35">
      <c r="AH2055" s="9"/>
      <c r="AI2055" s="9"/>
      <c r="AJ2055" s="4"/>
      <c r="AK2055" s="4"/>
    </row>
    <row r="2056" spans="34:37" x14ac:dyDescent="0.35">
      <c r="AH2056" s="9"/>
      <c r="AI2056" s="9"/>
      <c r="AJ2056" s="4"/>
      <c r="AK2056" s="4"/>
    </row>
    <row r="2057" spans="34:37" x14ac:dyDescent="0.35">
      <c r="AH2057" s="9"/>
      <c r="AI2057" s="9"/>
      <c r="AJ2057" s="4"/>
      <c r="AK2057" s="4"/>
    </row>
    <row r="2058" spans="34:37" x14ac:dyDescent="0.35">
      <c r="AH2058" s="9"/>
      <c r="AI2058" s="9"/>
      <c r="AJ2058" s="4"/>
      <c r="AK2058" s="4"/>
    </row>
    <row r="2059" spans="34:37" x14ac:dyDescent="0.35">
      <c r="AH2059" s="9"/>
      <c r="AI2059" s="9"/>
      <c r="AJ2059" s="4"/>
      <c r="AK2059" s="4"/>
    </row>
    <row r="2060" spans="34:37" x14ac:dyDescent="0.35">
      <c r="AH2060" s="9"/>
      <c r="AI2060" s="9"/>
      <c r="AJ2060" s="4"/>
      <c r="AK2060" s="4"/>
    </row>
    <row r="2061" spans="34:37" x14ac:dyDescent="0.35">
      <c r="AH2061" s="9"/>
      <c r="AI2061" s="9"/>
      <c r="AJ2061" s="4"/>
      <c r="AK2061" s="4"/>
    </row>
    <row r="2062" spans="34:37" x14ac:dyDescent="0.35">
      <c r="AH2062" s="9"/>
      <c r="AI2062" s="9"/>
      <c r="AJ2062" s="4"/>
      <c r="AK2062" s="4"/>
    </row>
    <row r="2063" spans="34:37" x14ac:dyDescent="0.35">
      <c r="AH2063" s="9"/>
      <c r="AI2063" s="9"/>
      <c r="AJ2063" s="4"/>
      <c r="AK2063" s="4"/>
    </row>
    <row r="2064" spans="34:37" x14ac:dyDescent="0.35">
      <c r="AH2064" s="9"/>
      <c r="AI2064" s="9"/>
      <c r="AJ2064" s="4"/>
      <c r="AK2064" s="4"/>
    </row>
    <row r="2065" spans="34:37" x14ac:dyDescent="0.35">
      <c r="AH2065" s="9"/>
      <c r="AI2065" s="9"/>
      <c r="AJ2065" s="4"/>
      <c r="AK2065" s="4"/>
    </row>
    <row r="2066" spans="34:37" x14ac:dyDescent="0.35">
      <c r="AH2066" s="9"/>
      <c r="AI2066" s="9"/>
      <c r="AJ2066" s="4"/>
      <c r="AK2066" s="4"/>
    </row>
    <row r="2067" spans="34:37" x14ac:dyDescent="0.35">
      <c r="AH2067" s="9"/>
      <c r="AI2067" s="9"/>
      <c r="AJ2067" s="4"/>
      <c r="AK2067" s="4"/>
    </row>
    <row r="2068" spans="34:37" x14ac:dyDescent="0.35">
      <c r="AH2068" s="9"/>
      <c r="AI2068" s="9"/>
      <c r="AJ2068" s="4"/>
      <c r="AK2068" s="4"/>
    </row>
    <row r="2069" spans="34:37" x14ac:dyDescent="0.35">
      <c r="AH2069" s="9"/>
      <c r="AI2069" s="9"/>
      <c r="AJ2069" s="4"/>
      <c r="AK2069" s="4"/>
    </row>
    <row r="2070" spans="34:37" x14ac:dyDescent="0.35">
      <c r="AH2070" s="9"/>
      <c r="AI2070" s="9"/>
      <c r="AJ2070" s="4"/>
      <c r="AK2070" s="4"/>
    </row>
    <row r="2071" spans="34:37" x14ac:dyDescent="0.35">
      <c r="AH2071" s="9"/>
      <c r="AI2071" s="9"/>
      <c r="AJ2071" s="4"/>
      <c r="AK2071" s="4"/>
    </row>
    <row r="2072" spans="34:37" x14ac:dyDescent="0.35">
      <c r="AH2072" s="9"/>
      <c r="AI2072" s="9"/>
      <c r="AJ2072" s="4"/>
      <c r="AK2072" s="4"/>
    </row>
    <row r="2073" spans="34:37" x14ac:dyDescent="0.35">
      <c r="AH2073" s="9"/>
      <c r="AI2073" s="9"/>
      <c r="AJ2073" s="4"/>
      <c r="AK2073" s="4"/>
    </row>
    <row r="2074" spans="34:37" x14ac:dyDescent="0.35">
      <c r="AH2074" s="9"/>
      <c r="AI2074" s="9"/>
      <c r="AJ2074" s="4"/>
      <c r="AK2074" s="4"/>
    </row>
    <row r="2075" spans="34:37" x14ac:dyDescent="0.35">
      <c r="AH2075" s="9"/>
      <c r="AI2075" s="9"/>
      <c r="AJ2075" s="4"/>
      <c r="AK2075" s="4"/>
    </row>
    <row r="2076" spans="34:37" x14ac:dyDescent="0.35">
      <c r="AH2076" s="9"/>
      <c r="AI2076" s="9"/>
      <c r="AJ2076" s="4"/>
      <c r="AK2076" s="4"/>
    </row>
    <row r="2077" spans="34:37" x14ac:dyDescent="0.35">
      <c r="AH2077" s="9"/>
      <c r="AI2077" s="9"/>
      <c r="AJ2077" s="4"/>
      <c r="AK2077" s="4"/>
    </row>
    <row r="2078" spans="34:37" x14ac:dyDescent="0.35">
      <c r="AH2078" s="9"/>
      <c r="AI2078" s="9"/>
      <c r="AJ2078" s="4"/>
      <c r="AK2078" s="4"/>
    </row>
    <row r="2079" spans="34:37" x14ac:dyDescent="0.35">
      <c r="AH2079" s="9"/>
      <c r="AI2079" s="9"/>
      <c r="AJ2079" s="4"/>
      <c r="AK2079" s="4"/>
    </row>
    <row r="2080" spans="34:37" x14ac:dyDescent="0.35">
      <c r="AH2080" s="9"/>
      <c r="AI2080" s="9"/>
      <c r="AJ2080" s="4"/>
      <c r="AK2080" s="4"/>
    </row>
    <row r="2081" spans="34:37" x14ac:dyDescent="0.35">
      <c r="AH2081" s="9"/>
      <c r="AI2081" s="9"/>
      <c r="AJ2081" s="4"/>
      <c r="AK2081" s="4"/>
    </row>
    <row r="2082" spans="34:37" x14ac:dyDescent="0.35">
      <c r="AH2082" s="9"/>
      <c r="AI2082" s="9"/>
      <c r="AJ2082" s="4"/>
      <c r="AK2082" s="4"/>
    </row>
    <row r="2083" spans="34:37" x14ac:dyDescent="0.35">
      <c r="AH2083" s="9"/>
      <c r="AI2083" s="9"/>
      <c r="AJ2083" s="4"/>
      <c r="AK2083" s="4"/>
    </row>
    <row r="2084" spans="34:37" x14ac:dyDescent="0.35">
      <c r="AH2084" s="9"/>
      <c r="AI2084" s="9"/>
      <c r="AJ2084" s="4"/>
      <c r="AK2084" s="4"/>
    </row>
    <row r="2085" spans="34:37" x14ac:dyDescent="0.35">
      <c r="AH2085" s="9"/>
      <c r="AI2085" s="9"/>
      <c r="AJ2085" s="4"/>
      <c r="AK2085" s="4"/>
    </row>
    <row r="2086" spans="34:37" x14ac:dyDescent="0.35">
      <c r="AH2086" s="9"/>
      <c r="AI2086" s="9"/>
      <c r="AJ2086" s="4"/>
      <c r="AK2086" s="4"/>
    </row>
    <row r="2087" spans="34:37" x14ac:dyDescent="0.35">
      <c r="AH2087" s="9"/>
      <c r="AI2087" s="9"/>
      <c r="AJ2087" s="4"/>
      <c r="AK2087" s="4"/>
    </row>
    <row r="2088" spans="34:37" x14ac:dyDescent="0.35">
      <c r="AH2088" s="9"/>
      <c r="AI2088" s="9"/>
      <c r="AJ2088" s="4"/>
      <c r="AK2088" s="4"/>
    </row>
    <row r="2089" spans="34:37" x14ac:dyDescent="0.35">
      <c r="AH2089" s="9"/>
      <c r="AI2089" s="9"/>
      <c r="AJ2089" s="4"/>
      <c r="AK2089" s="4"/>
    </row>
    <row r="2090" spans="34:37" x14ac:dyDescent="0.35">
      <c r="AH2090" s="9"/>
      <c r="AI2090" s="9"/>
      <c r="AJ2090" s="4"/>
      <c r="AK2090" s="4"/>
    </row>
    <row r="2091" spans="34:37" x14ac:dyDescent="0.35">
      <c r="AH2091" s="9"/>
      <c r="AI2091" s="9"/>
      <c r="AJ2091" s="4"/>
      <c r="AK2091" s="4"/>
    </row>
    <row r="2092" spans="34:37" x14ac:dyDescent="0.35">
      <c r="AH2092" s="9"/>
      <c r="AI2092" s="9"/>
      <c r="AJ2092" s="4"/>
      <c r="AK2092" s="4"/>
    </row>
    <row r="2093" spans="34:37" x14ac:dyDescent="0.35">
      <c r="AH2093" s="9"/>
      <c r="AI2093" s="9"/>
      <c r="AJ2093" s="4"/>
      <c r="AK2093" s="4"/>
    </row>
    <row r="2094" spans="34:37" x14ac:dyDescent="0.35">
      <c r="AH2094" s="9"/>
      <c r="AI2094" s="9"/>
      <c r="AJ2094" s="4"/>
      <c r="AK2094" s="4"/>
    </row>
    <row r="2095" spans="34:37" x14ac:dyDescent="0.35">
      <c r="AH2095" s="9"/>
      <c r="AI2095" s="9"/>
      <c r="AJ2095" s="4"/>
      <c r="AK2095" s="4"/>
    </row>
    <row r="2096" spans="34:37" x14ac:dyDescent="0.35">
      <c r="AH2096" s="9"/>
      <c r="AI2096" s="9"/>
      <c r="AJ2096" s="4"/>
      <c r="AK2096" s="4"/>
    </row>
    <row r="2097" spans="34:37" x14ac:dyDescent="0.35">
      <c r="AH2097" s="9"/>
      <c r="AI2097" s="9"/>
      <c r="AJ2097" s="4"/>
      <c r="AK2097" s="4"/>
    </row>
    <row r="2098" spans="34:37" x14ac:dyDescent="0.35">
      <c r="AH2098" s="9"/>
      <c r="AI2098" s="9"/>
      <c r="AJ2098" s="4"/>
      <c r="AK2098" s="4"/>
    </row>
    <row r="2099" spans="34:37" x14ac:dyDescent="0.35">
      <c r="AH2099" s="9"/>
      <c r="AI2099" s="9"/>
      <c r="AJ2099" s="4"/>
      <c r="AK2099" s="4"/>
    </row>
    <row r="2100" spans="34:37" x14ac:dyDescent="0.35">
      <c r="AH2100" s="9"/>
      <c r="AI2100" s="9"/>
      <c r="AJ2100" s="4"/>
      <c r="AK2100" s="4"/>
    </row>
    <row r="2101" spans="34:37" x14ac:dyDescent="0.35">
      <c r="AH2101" s="9"/>
      <c r="AI2101" s="9"/>
      <c r="AJ2101" s="4"/>
      <c r="AK2101" s="4"/>
    </row>
    <row r="2102" spans="34:37" x14ac:dyDescent="0.35">
      <c r="AH2102" s="9"/>
      <c r="AI2102" s="9"/>
      <c r="AJ2102" s="4"/>
      <c r="AK2102" s="4"/>
    </row>
    <row r="2103" spans="34:37" x14ac:dyDescent="0.35">
      <c r="AH2103" s="9"/>
      <c r="AI2103" s="9"/>
      <c r="AJ2103" s="4"/>
      <c r="AK2103" s="4"/>
    </row>
    <row r="2104" spans="34:37" x14ac:dyDescent="0.35">
      <c r="AH2104" s="9"/>
      <c r="AI2104" s="9"/>
      <c r="AJ2104" s="4"/>
      <c r="AK2104" s="4"/>
    </row>
    <row r="2105" spans="34:37" x14ac:dyDescent="0.35">
      <c r="AH2105" s="9"/>
      <c r="AI2105" s="9"/>
      <c r="AJ2105" s="4"/>
      <c r="AK2105" s="4"/>
    </row>
    <row r="2106" spans="34:37" x14ac:dyDescent="0.35">
      <c r="AH2106" s="9"/>
      <c r="AI2106" s="9"/>
      <c r="AJ2106" s="4"/>
      <c r="AK2106" s="4"/>
    </row>
    <row r="2107" spans="34:37" x14ac:dyDescent="0.35">
      <c r="AH2107" s="9"/>
      <c r="AI2107" s="9"/>
      <c r="AJ2107" s="4"/>
      <c r="AK2107" s="4"/>
    </row>
    <row r="2108" spans="34:37" x14ac:dyDescent="0.35">
      <c r="AH2108" s="9"/>
      <c r="AI2108" s="9"/>
      <c r="AJ2108" s="4"/>
      <c r="AK2108" s="4"/>
    </row>
    <row r="2109" spans="34:37" x14ac:dyDescent="0.35">
      <c r="AH2109" s="9"/>
      <c r="AI2109" s="9"/>
      <c r="AJ2109" s="4"/>
      <c r="AK2109" s="4"/>
    </row>
    <row r="2110" spans="34:37" x14ac:dyDescent="0.35">
      <c r="AH2110" s="9"/>
      <c r="AI2110" s="9"/>
      <c r="AJ2110" s="4"/>
      <c r="AK2110" s="4"/>
    </row>
    <row r="2111" spans="34:37" x14ac:dyDescent="0.35">
      <c r="AH2111" s="9"/>
      <c r="AI2111" s="9"/>
      <c r="AJ2111" s="4"/>
      <c r="AK2111" s="4"/>
    </row>
    <row r="2112" spans="34:37" x14ac:dyDescent="0.35">
      <c r="AH2112" s="9"/>
      <c r="AI2112" s="9"/>
      <c r="AJ2112" s="4"/>
      <c r="AK2112" s="4"/>
    </row>
    <row r="2113" spans="34:37" x14ac:dyDescent="0.35">
      <c r="AH2113" s="9"/>
      <c r="AI2113" s="9"/>
      <c r="AJ2113" s="4"/>
      <c r="AK2113" s="4"/>
    </row>
    <row r="2114" spans="34:37" x14ac:dyDescent="0.35">
      <c r="AH2114" s="9"/>
      <c r="AI2114" s="9"/>
      <c r="AJ2114" s="4"/>
      <c r="AK2114" s="4"/>
    </row>
    <row r="2115" spans="34:37" x14ac:dyDescent="0.35">
      <c r="AH2115" s="9"/>
      <c r="AI2115" s="9"/>
      <c r="AJ2115" s="4"/>
      <c r="AK2115" s="4"/>
    </row>
    <row r="2116" spans="34:37" x14ac:dyDescent="0.35">
      <c r="AH2116" s="9"/>
      <c r="AI2116" s="9"/>
      <c r="AJ2116" s="4"/>
      <c r="AK2116" s="4"/>
    </row>
    <row r="2117" spans="34:37" x14ac:dyDescent="0.35">
      <c r="AH2117" s="9"/>
      <c r="AI2117" s="9"/>
      <c r="AJ2117" s="4"/>
      <c r="AK2117" s="4"/>
    </row>
    <row r="2118" spans="34:37" x14ac:dyDescent="0.35">
      <c r="AH2118" s="9"/>
      <c r="AI2118" s="9"/>
      <c r="AJ2118" s="4"/>
      <c r="AK2118" s="4"/>
    </row>
    <row r="2119" spans="34:37" x14ac:dyDescent="0.35">
      <c r="AH2119" s="9"/>
      <c r="AI2119" s="9"/>
      <c r="AJ2119" s="4"/>
      <c r="AK2119" s="4"/>
    </row>
    <row r="2120" spans="34:37" x14ac:dyDescent="0.35">
      <c r="AH2120" s="9"/>
      <c r="AI2120" s="9"/>
      <c r="AJ2120" s="4"/>
      <c r="AK2120" s="4"/>
    </row>
    <row r="2121" spans="34:37" x14ac:dyDescent="0.35">
      <c r="AH2121" s="9"/>
      <c r="AI2121" s="9"/>
      <c r="AJ2121" s="4"/>
      <c r="AK2121" s="4"/>
    </row>
    <row r="2122" spans="34:37" x14ac:dyDescent="0.35">
      <c r="AH2122" s="9"/>
      <c r="AI2122" s="9"/>
      <c r="AJ2122" s="4"/>
      <c r="AK2122" s="4"/>
    </row>
    <row r="2123" spans="34:37" x14ac:dyDescent="0.35">
      <c r="AH2123" s="9"/>
      <c r="AI2123" s="9"/>
      <c r="AJ2123" s="4"/>
      <c r="AK2123" s="4"/>
    </row>
    <row r="2124" spans="34:37" x14ac:dyDescent="0.35">
      <c r="AH2124" s="9"/>
      <c r="AI2124" s="9"/>
      <c r="AJ2124" s="4"/>
      <c r="AK2124" s="4"/>
    </row>
    <row r="2125" spans="34:37" x14ac:dyDescent="0.35">
      <c r="AH2125" s="9"/>
      <c r="AI2125" s="9"/>
      <c r="AJ2125" s="4"/>
      <c r="AK2125" s="4"/>
    </row>
    <row r="2126" spans="34:37" x14ac:dyDescent="0.35">
      <c r="AH2126" s="9"/>
      <c r="AI2126" s="9"/>
      <c r="AJ2126" s="4"/>
      <c r="AK2126" s="4"/>
    </row>
    <row r="2127" spans="34:37" x14ac:dyDescent="0.35">
      <c r="AH2127" s="9"/>
      <c r="AI2127" s="9"/>
      <c r="AJ2127" s="4"/>
      <c r="AK2127" s="4"/>
    </row>
    <row r="2128" spans="34:37" x14ac:dyDescent="0.35">
      <c r="AH2128" s="9"/>
      <c r="AI2128" s="9"/>
      <c r="AJ2128" s="4"/>
      <c r="AK2128" s="4"/>
    </row>
    <row r="2129" spans="34:37" x14ac:dyDescent="0.35">
      <c r="AH2129" s="9"/>
      <c r="AI2129" s="9"/>
      <c r="AJ2129" s="4"/>
      <c r="AK2129" s="4"/>
    </row>
    <row r="2130" spans="34:37" x14ac:dyDescent="0.35">
      <c r="AH2130" s="9"/>
      <c r="AI2130" s="9"/>
      <c r="AJ2130" s="4"/>
      <c r="AK2130" s="4"/>
    </row>
    <row r="2131" spans="34:37" x14ac:dyDescent="0.35">
      <c r="AH2131" s="9"/>
      <c r="AI2131" s="9"/>
      <c r="AJ2131" s="4"/>
      <c r="AK2131" s="4"/>
    </row>
    <row r="2132" spans="34:37" x14ac:dyDescent="0.35">
      <c r="AH2132" s="9"/>
      <c r="AI2132" s="9"/>
      <c r="AJ2132" s="4"/>
      <c r="AK2132" s="4"/>
    </row>
    <row r="2133" spans="34:37" x14ac:dyDescent="0.35">
      <c r="AH2133" s="9"/>
      <c r="AI2133" s="9"/>
      <c r="AJ2133" s="4"/>
      <c r="AK2133" s="4"/>
    </row>
    <row r="2134" spans="34:37" x14ac:dyDescent="0.35">
      <c r="AH2134" s="9"/>
      <c r="AI2134" s="9"/>
      <c r="AJ2134" s="4"/>
      <c r="AK2134" s="4"/>
    </row>
    <row r="2135" spans="34:37" x14ac:dyDescent="0.35">
      <c r="AH2135" s="9"/>
      <c r="AI2135" s="9"/>
      <c r="AJ2135" s="4"/>
      <c r="AK2135" s="4"/>
    </row>
    <row r="2136" spans="34:37" x14ac:dyDescent="0.35">
      <c r="AH2136" s="9"/>
      <c r="AI2136" s="9"/>
      <c r="AJ2136" s="4"/>
      <c r="AK2136" s="4"/>
    </row>
    <row r="2137" spans="34:37" x14ac:dyDescent="0.35">
      <c r="AH2137" s="9"/>
      <c r="AI2137" s="9"/>
      <c r="AJ2137" s="4"/>
      <c r="AK2137" s="4"/>
    </row>
    <row r="2138" spans="34:37" x14ac:dyDescent="0.35">
      <c r="AH2138" s="9"/>
      <c r="AI2138" s="9"/>
      <c r="AJ2138" s="4"/>
      <c r="AK2138" s="4"/>
    </row>
    <row r="2139" spans="34:37" x14ac:dyDescent="0.35">
      <c r="AH2139" s="9"/>
      <c r="AI2139" s="9"/>
      <c r="AJ2139" s="4"/>
      <c r="AK2139" s="4"/>
    </row>
    <row r="2140" spans="34:37" x14ac:dyDescent="0.35">
      <c r="AH2140" s="9"/>
      <c r="AI2140" s="9"/>
      <c r="AJ2140" s="4"/>
      <c r="AK2140" s="4"/>
    </row>
    <row r="2141" spans="34:37" x14ac:dyDescent="0.35">
      <c r="AH2141" s="9"/>
      <c r="AI2141" s="9"/>
      <c r="AJ2141" s="4"/>
      <c r="AK2141" s="4"/>
    </row>
    <row r="2142" spans="34:37" x14ac:dyDescent="0.35">
      <c r="AH2142" s="9"/>
      <c r="AI2142" s="9"/>
      <c r="AJ2142" s="4"/>
      <c r="AK2142" s="4"/>
    </row>
    <row r="2143" spans="34:37" x14ac:dyDescent="0.35">
      <c r="AH2143" s="9"/>
      <c r="AI2143" s="9"/>
      <c r="AJ2143" s="4"/>
      <c r="AK2143" s="4"/>
    </row>
    <row r="2144" spans="34:37" x14ac:dyDescent="0.35">
      <c r="AH2144" s="9"/>
      <c r="AI2144" s="9"/>
      <c r="AJ2144" s="4"/>
      <c r="AK2144" s="4"/>
    </row>
    <row r="2145" spans="34:37" x14ac:dyDescent="0.35">
      <c r="AH2145" s="9"/>
      <c r="AI2145" s="9"/>
      <c r="AJ2145" s="4"/>
      <c r="AK2145" s="4"/>
    </row>
    <row r="2146" spans="34:37" x14ac:dyDescent="0.35">
      <c r="AH2146" s="9"/>
      <c r="AI2146" s="9"/>
      <c r="AJ2146" s="4"/>
      <c r="AK2146" s="4"/>
    </row>
    <row r="2147" spans="34:37" x14ac:dyDescent="0.35">
      <c r="AH2147" s="9"/>
      <c r="AI2147" s="9"/>
      <c r="AJ2147" s="4"/>
      <c r="AK2147" s="4"/>
    </row>
    <row r="2148" spans="34:37" x14ac:dyDescent="0.35">
      <c r="AH2148" s="9"/>
      <c r="AI2148" s="9"/>
      <c r="AJ2148" s="4"/>
      <c r="AK2148" s="4"/>
    </row>
    <row r="2149" spans="34:37" x14ac:dyDescent="0.35">
      <c r="AH2149" s="9"/>
      <c r="AI2149" s="9"/>
      <c r="AJ2149" s="4"/>
      <c r="AK2149" s="4"/>
    </row>
    <row r="2150" spans="34:37" x14ac:dyDescent="0.35">
      <c r="AH2150" s="9"/>
      <c r="AI2150" s="9"/>
      <c r="AJ2150" s="4"/>
      <c r="AK2150" s="4"/>
    </row>
    <row r="2151" spans="34:37" x14ac:dyDescent="0.35">
      <c r="AH2151" s="9"/>
      <c r="AI2151" s="9"/>
      <c r="AJ2151" s="4"/>
      <c r="AK2151" s="4"/>
    </row>
    <row r="2152" spans="34:37" x14ac:dyDescent="0.35">
      <c r="AH2152" s="9"/>
      <c r="AI2152" s="9"/>
      <c r="AJ2152" s="4"/>
      <c r="AK2152" s="4"/>
    </row>
    <row r="2153" spans="34:37" x14ac:dyDescent="0.35">
      <c r="AH2153" s="9"/>
      <c r="AI2153" s="9"/>
      <c r="AJ2153" s="4"/>
      <c r="AK2153" s="4"/>
    </row>
    <row r="2154" spans="34:37" x14ac:dyDescent="0.35">
      <c r="AH2154" s="9"/>
      <c r="AI2154" s="9"/>
      <c r="AJ2154" s="4"/>
      <c r="AK2154" s="4"/>
    </row>
    <row r="2155" spans="34:37" x14ac:dyDescent="0.35">
      <c r="AH2155" s="9"/>
      <c r="AI2155" s="9"/>
      <c r="AJ2155" s="4"/>
      <c r="AK2155" s="4"/>
    </row>
    <row r="2156" spans="34:37" x14ac:dyDescent="0.35">
      <c r="AH2156" s="9"/>
      <c r="AI2156" s="9"/>
      <c r="AJ2156" s="4"/>
      <c r="AK2156" s="4"/>
    </row>
    <row r="2157" spans="34:37" x14ac:dyDescent="0.35">
      <c r="AH2157" s="9"/>
      <c r="AI2157" s="9"/>
      <c r="AJ2157" s="4"/>
      <c r="AK2157" s="4"/>
    </row>
    <row r="2158" spans="34:37" x14ac:dyDescent="0.35">
      <c r="AH2158" s="9"/>
      <c r="AI2158" s="9"/>
      <c r="AJ2158" s="4"/>
      <c r="AK2158" s="4"/>
    </row>
    <row r="2159" spans="34:37" x14ac:dyDescent="0.35">
      <c r="AH2159" s="9"/>
      <c r="AI2159" s="9"/>
      <c r="AJ2159" s="4"/>
      <c r="AK2159" s="4"/>
    </row>
    <row r="2160" spans="34:37" x14ac:dyDescent="0.35">
      <c r="AH2160" s="9"/>
      <c r="AI2160" s="9"/>
      <c r="AJ2160" s="4"/>
      <c r="AK2160" s="4"/>
    </row>
    <row r="2161" spans="34:37" x14ac:dyDescent="0.35">
      <c r="AH2161" s="9"/>
      <c r="AI2161" s="9"/>
      <c r="AJ2161" s="4"/>
      <c r="AK2161" s="4"/>
    </row>
    <row r="2162" spans="34:37" x14ac:dyDescent="0.35">
      <c r="AH2162" s="9"/>
      <c r="AI2162" s="9"/>
      <c r="AJ2162" s="4"/>
      <c r="AK2162" s="4"/>
    </row>
    <row r="2163" spans="34:37" x14ac:dyDescent="0.35">
      <c r="AH2163" s="9"/>
      <c r="AI2163" s="9"/>
      <c r="AJ2163" s="4"/>
      <c r="AK2163" s="4"/>
    </row>
    <row r="2164" spans="34:37" x14ac:dyDescent="0.35">
      <c r="AH2164" s="9"/>
      <c r="AI2164" s="9"/>
      <c r="AJ2164" s="4"/>
      <c r="AK2164" s="4"/>
    </row>
    <row r="2165" spans="34:37" x14ac:dyDescent="0.35">
      <c r="AH2165" s="9"/>
      <c r="AI2165" s="9"/>
      <c r="AJ2165" s="4"/>
      <c r="AK2165" s="4"/>
    </row>
    <row r="2166" spans="34:37" x14ac:dyDescent="0.35">
      <c r="AH2166" s="9"/>
      <c r="AI2166" s="9"/>
      <c r="AJ2166" s="4"/>
      <c r="AK2166" s="4"/>
    </row>
    <row r="2167" spans="34:37" x14ac:dyDescent="0.35">
      <c r="AH2167" s="9"/>
      <c r="AI2167" s="9"/>
      <c r="AJ2167" s="4"/>
      <c r="AK2167" s="4"/>
    </row>
    <row r="2168" spans="34:37" x14ac:dyDescent="0.35">
      <c r="AH2168" s="9"/>
      <c r="AI2168" s="9"/>
      <c r="AJ2168" s="4"/>
      <c r="AK2168" s="4"/>
    </row>
    <row r="2169" spans="34:37" x14ac:dyDescent="0.35">
      <c r="AH2169" s="9"/>
      <c r="AI2169" s="9"/>
      <c r="AJ2169" s="4"/>
      <c r="AK2169" s="4"/>
    </row>
    <row r="2170" spans="34:37" x14ac:dyDescent="0.35">
      <c r="AH2170" s="9"/>
      <c r="AI2170" s="9"/>
      <c r="AJ2170" s="4"/>
      <c r="AK2170" s="4"/>
    </row>
    <row r="2171" spans="34:37" x14ac:dyDescent="0.35">
      <c r="AH2171" s="9"/>
      <c r="AI2171" s="9"/>
      <c r="AJ2171" s="4"/>
      <c r="AK2171" s="4"/>
    </row>
    <row r="2172" spans="34:37" x14ac:dyDescent="0.35">
      <c r="AH2172" s="9"/>
      <c r="AI2172" s="9"/>
      <c r="AJ2172" s="4"/>
      <c r="AK2172" s="4"/>
    </row>
    <row r="2173" spans="34:37" x14ac:dyDescent="0.35">
      <c r="AH2173" s="9"/>
      <c r="AI2173" s="9"/>
      <c r="AJ2173" s="4"/>
      <c r="AK2173" s="4"/>
    </row>
    <row r="2174" spans="34:37" x14ac:dyDescent="0.35">
      <c r="AH2174" s="9"/>
      <c r="AI2174" s="9"/>
      <c r="AJ2174" s="4"/>
      <c r="AK2174" s="4"/>
    </row>
    <row r="2175" spans="34:37" x14ac:dyDescent="0.35">
      <c r="AH2175" s="9"/>
      <c r="AI2175" s="9"/>
      <c r="AJ2175" s="4"/>
      <c r="AK2175" s="4"/>
    </row>
    <row r="2176" spans="34:37" x14ac:dyDescent="0.35">
      <c r="AH2176" s="9"/>
      <c r="AI2176" s="9"/>
      <c r="AJ2176" s="4"/>
      <c r="AK2176" s="4"/>
    </row>
    <row r="2177" spans="34:37" x14ac:dyDescent="0.35">
      <c r="AH2177" s="9"/>
      <c r="AI2177" s="9"/>
      <c r="AJ2177" s="4"/>
      <c r="AK2177" s="4"/>
    </row>
    <row r="2178" spans="34:37" x14ac:dyDescent="0.35">
      <c r="AH2178" s="9"/>
      <c r="AI2178" s="9"/>
      <c r="AJ2178" s="4"/>
      <c r="AK2178" s="4"/>
    </row>
    <row r="2179" spans="34:37" x14ac:dyDescent="0.35">
      <c r="AH2179" s="9"/>
      <c r="AI2179" s="9"/>
      <c r="AJ2179" s="4"/>
      <c r="AK2179" s="4"/>
    </row>
    <row r="2180" spans="34:37" x14ac:dyDescent="0.35">
      <c r="AH2180" s="9"/>
      <c r="AI2180" s="9"/>
      <c r="AJ2180" s="4"/>
      <c r="AK2180" s="4"/>
    </row>
    <row r="2181" spans="34:37" x14ac:dyDescent="0.35">
      <c r="AH2181" s="9"/>
      <c r="AI2181" s="9"/>
      <c r="AJ2181" s="4"/>
      <c r="AK2181" s="4"/>
    </row>
    <row r="2182" spans="34:37" x14ac:dyDescent="0.35">
      <c r="AH2182" s="9"/>
      <c r="AI2182" s="9"/>
      <c r="AJ2182" s="4"/>
      <c r="AK2182" s="4"/>
    </row>
    <row r="2183" spans="34:37" x14ac:dyDescent="0.35">
      <c r="AH2183" s="9"/>
      <c r="AI2183" s="9"/>
      <c r="AJ2183" s="4"/>
      <c r="AK2183" s="4"/>
    </row>
    <row r="2184" spans="34:37" x14ac:dyDescent="0.35">
      <c r="AH2184" s="9"/>
      <c r="AI2184" s="9"/>
      <c r="AJ2184" s="4"/>
      <c r="AK2184" s="4"/>
    </row>
    <row r="2185" spans="34:37" x14ac:dyDescent="0.35">
      <c r="AH2185" s="9"/>
      <c r="AI2185" s="9"/>
      <c r="AJ2185" s="4"/>
      <c r="AK2185" s="4"/>
    </row>
    <row r="2186" spans="34:37" x14ac:dyDescent="0.35">
      <c r="AH2186" s="9"/>
      <c r="AI2186" s="9"/>
      <c r="AJ2186" s="4"/>
      <c r="AK2186" s="4"/>
    </row>
    <row r="2187" spans="34:37" x14ac:dyDescent="0.35">
      <c r="AH2187" s="9"/>
      <c r="AI2187" s="9"/>
      <c r="AJ2187" s="4"/>
      <c r="AK2187" s="4"/>
    </row>
    <row r="2188" spans="34:37" x14ac:dyDescent="0.35">
      <c r="AH2188" s="9"/>
      <c r="AI2188" s="9"/>
      <c r="AJ2188" s="4"/>
      <c r="AK2188" s="4"/>
    </row>
    <row r="2189" spans="34:37" x14ac:dyDescent="0.35">
      <c r="AH2189" s="9"/>
      <c r="AI2189" s="9"/>
      <c r="AJ2189" s="4"/>
      <c r="AK2189" s="4"/>
    </row>
    <row r="2190" spans="34:37" x14ac:dyDescent="0.35">
      <c r="AH2190" s="9"/>
      <c r="AI2190" s="9"/>
      <c r="AJ2190" s="4"/>
      <c r="AK2190" s="4"/>
    </row>
    <row r="2191" spans="34:37" x14ac:dyDescent="0.35">
      <c r="AH2191" s="9"/>
      <c r="AI2191" s="9"/>
      <c r="AJ2191" s="4"/>
      <c r="AK2191" s="4"/>
    </row>
    <row r="2192" spans="34:37" x14ac:dyDescent="0.35">
      <c r="AH2192" s="9"/>
      <c r="AI2192" s="9"/>
      <c r="AJ2192" s="4"/>
      <c r="AK2192" s="4"/>
    </row>
    <row r="2193" spans="34:37" x14ac:dyDescent="0.35">
      <c r="AH2193" s="9"/>
      <c r="AI2193" s="9"/>
      <c r="AJ2193" s="4"/>
      <c r="AK2193" s="4"/>
    </row>
    <row r="2194" spans="34:37" x14ac:dyDescent="0.35">
      <c r="AH2194" s="9"/>
      <c r="AI2194" s="9"/>
      <c r="AJ2194" s="4"/>
      <c r="AK2194" s="4"/>
    </row>
    <row r="2195" spans="34:37" x14ac:dyDescent="0.35">
      <c r="AH2195" s="9"/>
      <c r="AI2195" s="9"/>
      <c r="AJ2195" s="4"/>
      <c r="AK2195" s="4"/>
    </row>
    <row r="2196" spans="34:37" x14ac:dyDescent="0.35">
      <c r="AH2196" s="9"/>
      <c r="AI2196" s="9"/>
      <c r="AJ2196" s="4"/>
      <c r="AK2196" s="4"/>
    </row>
    <row r="2197" spans="34:37" x14ac:dyDescent="0.35">
      <c r="AH2197" s="9"/>
      <c r="AI2197" s="9"/>
      <c r="AJ2197" s="4"/>
      <c r="AK2197" s="4"/>
    </row>
    <row r="2198" spans="34:37" x14ac:dyDescent="0.35">
      <c r="AH2198" s="9"/>
      <c r="AI2198" s="9"/>
      <c r="AJ2198" s="4"/>
      <c r="AK2198" s="4"/>
    </row>
    <row r="2199" spans="34:37" x14ac:dyDescent="0.35">
      <c r="AH2199" s="9"/>
      <c r="AI2199" s="9"/>
      <c r="AJ2199" s="4"/>
      <c r="AK2199" s="4"/>
    </row>
    <row r="2200" spans="34:37" x14ac:dyDescent="0.35">
      <c r="AH2200" s="9"/>
      <c r="AI2200" s="9"/>
      <c r="AJ2200" s="4"/>
      <c r="AK2200" s="4"/>
    </row>
    <row r="2201" spans="34:37" x14ac:dyDescent="0.35">
      <c r="AH2201" s="9"/>
      <c r="AI2201" s="9"/>
      <c r="AJ2201" s="4"/>
      <c r="AK2201" s="4"/>
    </row>
    <row r="2202" spans="34:37" x14ac:dyDescent="0.35">
      <c r="AH2202" s="9"/>
      <c r="AI2202" s="9"/>
      <c r="AJ2202" s="4"/>
      <c r="AK2202" s="4"/>
    </row>
    <row r="2203" spans="34:37" x14ac:dyDescent="0.35">
      <c r="AH2203" s="9"/>
      <c r="AI2203" s="9"/>
      <c r="AJ2203" s="4"/>
      <c r="AK2203" s="4"/>
    </row>
    <row r="2204" spans="34:37" x14ac:dyDescent="0.35">
      <c r="AH2204" s="9"/>
      <c r="AI2204" s="9"/>
      <c r="AJ2204" s="4"/>
      <c r="AK2204" s="4"/>
    </row>
    <row r="2205" spans="34:37" x14ac:dyDescent="0.35">
      <c r="AH2205" s="9"/>
      <c r="AI2205" s="9"/>
      <c r="AJ2205" s="4"/>
      <c r="AK2205" s="4"/>
    </row>
    <row r="2206" spans="34:37" x14ac:dyDescent="0.35">
      <c r="AH2206" s="9"/>
      <c r="AI2206" s="9"/>
      <c r="AJ2206" s="4"/>
      <c r="AK2206" s="4"/>
    </row>
    <row r="2207" spans="34:37" x14ac:dyDescent="0.35">
      <c r="AH2207" s="9"/>
      <c r="AI2207" s="9"/>
      <c r="AJ2207" s="4"/>
      <c r="AK2207" s="4"/>
    </row>
    <row r="2208" spans="34:37" x14ac:dyDescent="0.35">
      <c r="AH2208" s="9"/>
      <c r="AI2208" s="9"/>
      <c r="AJ2208" s="4"/>
      <c r="AK2208" s="4"/>
    </row>
    <row r="2209" spans="34:37" x14ac:dyDescent="0.35">
      <c r="AH2209" s="9"/>
      <c r="AI2209" s="9"/>
      <c r="AJ2209" s="4"/>
      <c r="AK2209" s="4"/>
    </row>
    <row r="2210" spans="34:37" x14ac:dyDescent="0.35">
      <c r="AH2210" s="9"/>
      <c r="AI2210" s="9"/>
      <c r="AJ2210" s="4"/>
      <c r="AK2210" s="4"/>
    </row>
    <row r="2211" spans="34:37" x14ac:dyDescent="0.35">
      <c r="AH2211" s="9"/>
      <c r="AI2211" s="9"/>
      <c r="AJ2211" s="4"/>
      <c r="AK2211" s="4"/>
    </row>
    <row r="2212" spans="34:37" x14ac:dyDescent="0.35">
      <c r="AH2212" s="9"/>
      <c r="AI2212" s="9"/>
      <c r="AJ2212" s="4"/>
      <c r="AK2212" s="4"/>
    </row>
    <row r="2213" spans="34:37" x14ac:dyDescent="0.35">
      <c r="AH2213" s="9"/>
      <c r="AI2213" s="9"/>
      <c r="AJ2213" s="4"/>
      <c r="AK2213" s="4"/>
    </row>
    <row r="2214" spans="34:37" x14ac:dyDescent="0.35">
      <c r="AH2214" s="9"/>
      <c r="AI2214" s="9"/>
      <c r="AJ2214" s="4"/>
      <c r="AK2214" s="4"/>
    </row>
    <row r="2215" spans="34:37" x14ac:dyDescent="0.35">
      <c r="AH2215" s="9"/>
      <c r="AI2215" s="9"/>
      <c r="AJ2215" s="4"/>
      <c r="AK2215" s="4"/>
    </row>
    <row r="2216" spans="34:37" x14ac:dyDescent="0.35">
      <c r="AH2216" s="9"/>
      <c r="AI2216" s="9"/>
      <c r="AJ2216" s="4"/>
      <c r="AK2216" s="4"/>
    </row>
    <row r="2217" spans="34:37" x14ac:dyDescent="0.35">
      <c r="AH2217" s="9"/>
      <c r="AI2217" s="9"/>
      <c r="AJ2217" s="4"/>
      <c r="AK2217" s="4"/>
    </row>
    <row r="2218" spans="34:37" x14ac:dyDescent="0.35">
      <c r="AH2218" s="9"/>
      <c r="AI2218" s="9"/>
      <c r="AJ2218" s="4"/>
      <c r="AK2218" s="4"/>
    </row>
    <row r="2219" spans="34:37" x14ac:dyDescent="0.35">
      <c r="AH2219" s="9"/>
      <c r="AI2219" s="9"/>
      <c r="AJ2219" s="4"/>
      <c r="AK2219" s="4"/>
    </row>
    <row r="2220" spans="34:37" x14ac:dyDescent="0.35">
      <c r="AH2220" s="9"/>
      <c r="AI2220" s="9"/>
      <c r="AJ2220" s="4"/>
      <c r="AK2220" s="4"/>
    </row>
    <row r="2221" spans="34:37" x14ac:dyDescent="0.35">
      <c r="AH2221" s="9"/>
      <c r="AI2221" s="9"/>
      <c r="AJ2221" s="4"/>
      <c r="AK2221" s="4"/>
    </row>
    <row r="2222" spans="34:37" x14ac:dyDescent="0.35">
      <c r="AH2222" s="9"/>
      <c r="AI2222" s="9"/>
      <c r="AJ2222" s="4"/>
      <c r="AK2222" s="4"/>
    </row>
    <row r="2223" spans="34:37" x14ac:dyDescent="0.35">
      <c r="AH2223" s="9"/>
      <c r="AI2223" s="9"/>
      <c r="AJ2223" s="4"/>
      <c r="AK2223" s="4"/>
    </row>
    <row r="2224" spans="34:37" x14ac:dyDescent="0.35">
      <c r="AH2224" s="9"/>
      <c r="AI2224" s="9"/>
      <c r="AJ2224" s="4"/>
      <c r="AK2224" s="4"/>
    </row>
    <row r="2225" spans="34:37" x14ac:dyDescent="0.35">
      <c r="AH2225" s="9"/>
      <c r="AI2225" s="9"/>
      <c r="AJ2225" s="4"/>
      <c r="AK2225" s="4"/>
    </row>
    <row r="2226" spans="34:37" x14ac:dyDescent="0.35">
      <c r="AH2226" s="9"/>
      <c r="AI2226" s="9"/>
      <c r="AJ2226" s="4"/>
      <c r="AK2226" s="4"/>
    </row>
    <row r="2227" spans="34:37" x14ac:dyDescent="0.35">
      <c r="AH2227" s="9"/>
      <c r="AI2227" s="9"/>
      <c r="AJ2227" s="4"/>
      <c r="AK2227" s="4"/>
    </row>
    <row r="2228" spans="34:37" x14ac:dyDescent="0.35">
      <c r="AH2228" s="9"/>
      <c r="AI2228" s="9"/>
      <c r="AJ2228" s="4"/>
      <c r="AK2228" s="4"/>
    </row>
    <row r="2229" spans="34:37" x14ac:dyDescent="0.35">
      <c r="AH2229" s="9"/>
      <c r="AI2229" s="9"/>
      <c r="AJ2229" s="4"/>
      <c r="AK2229" s="4"/>
    </row>
    <row r="2230" spans="34:37" x14ac:dyDescent="0.35">
      <c r="AH2230" s="9"/>
      <c r="AI2230" s="9"/>
      <c r="AJ2230" s="4"/>
      <c r="AK2230" s="4"/>
    </row>
    <row r="2231" spans="34:37" x14ac:dyDescent="0.35">
      <c r="AH2231" s="9"/>
      <c r="AI2231" s="9"/>
      <c r="AJ2231" s="4"/>
      <c r="AK2231" s="4"/>
    </row>
    <row r="2232" spans="34:37" x14ac:dyDescent="0.35">
      <c r="AH2232" s="9"/>
      <c r="AI2232" s="9"/>
      <c r="AJ2232" s="4"/>
      <c r="AK2232" s="4"/>
    </row>
    <row r="2233" spans="34:37" x14ac:dyDescent="0.35">
      <c r="AH2233" s="9"/>
      <c r="AI2233" s="9"/>
      <c r="AJ2233" s="4"/>
      <c r="AK2233" s="4"/>
    </row>
    <row r="2234" spans="34:37" x14ac:dyDescent="0.35">
      <c r="AH2234" s="9"/>
      <c r="AI2234" s="9"/>
      <c r="AJ2234" s="4"/>
      <c r="AK2234" s="4"/>
    </row>
    <row r="2235" spans="34:37" x14ac:dyDescent="0.35">
      <c r="AH2235" s="9"/>
      <c r="AI2235" s="9"/>
      <c r="AJ2235" s="4"/>
      <c r="AK2235" s="4"/>
    </row>
    <row r="2236" spans="34:37" x14ac:dyDescent="0.35">
      <c r="AH2236" s="9"/>
      <c r="AI2236" s="9"/>
      <c r="AJ2236" s="4"/>
      <c r="AK2236" s="4"/>
    </row>
    <row r="2237" spans="34:37" x14ac:dyDescent="0.35">
      <c r="AH2237" s="9"/>
      <c r="AI2237" s="9"/>
      <c r="AJ2237" s="4"/>
      <c r="AK2237" s="4"/>
    </row>
    <row r="2238" spans="34:37" x14ac:dyDescent="0.35">
      <c r="AH2238" s="9"/>
      <c r="AI2238" s="9"/>
      <c r="AJ2238" s="4"/>
      <c r="AK2238" s="4"/>
    </row>
    <row r="2239" spans="34:37" x14ac:dyDescent="0.35">
      <c r="AH2239" s="9"/>
      <c r="AI2239" s="9"/>
      <c r="AJ2239" s="4"/>
      <c r="AK2239" s="4"/>
    </row>
    <row r="2240" spans="34:37" x14ac:dyDescent="0.35">
      <c r="AH2240" s="9"/>
      <c r="AI2240" s="9"/>
      <c r="AJ2240" s="4"/>
      <c r="AK2240" s="4"/>
    </row>
    <row r="2241" spans="34:37" x14ac:dyDescent="0.35">
      <c r="AH2241" s="9"/>
      <c r="AI2241" s="9"/>
      <c r="AJ2241" s="4"/>
      <c r="AK2241" s="4"/>
    </row>
    <row r="2242" spans="34:37" x14ac:dyDescent="0.35">
      <c r="AH2242" s="9"/>
      <c r="AI2242" s="9"/>
      <c r="AJ2242" s="4"/>
      <c r="AK2242" s="4"/>
    </row>
    <row r="2243" spans="34:37" x14ac:dyDescent="0.35">
      <c r="AH2243" s="9"/>
      <c r="AI2243" s="9"/>
      <c r="AJ2243" s="4"/>
      <c r="AK2243" s="4"/>
    </row>
    <row r="2244" spans="34:37" x14ac:dyDescent="0.35">
      <c r="AH2244" s="9"/>
      <c r="AI2244" s="9"/>
      <c r="AJ2244" s="4"/>
      <c r="AK2244" s="4"/>
    </row>
    <row r="2245" spans="34:37" x14ac:dyDescent="0.35">
      <c r="AH2245" s="9"/>
      <c r="AI2245" s="9"/>
      <c r="AJ2245" s="4"/>
      <c r="AK2245" s="4"/>
    </row>
    <row r="2246" spans="34:37" x14ac:dyDescent="0.35">
      <c r="AH2246" s="9"/>
      <c r="AI2246" s="9"/>
      <c r="AJ2246" s="4"/>
      <c r="AK2246" s="4"/>
    </row>
    <row r="2247" spans="34:37" x14ac:dyDescent="0.35">
      <c r="AH2247" s="9"/>
      <c r="AI2247" s="9"/>
      <c r="AJ2247" s="4"/>
      <c r="AK2247" s="4"/>
    </row>
    <row r="2248" spans="34:37" x14ac:dyDescent="0.35">
      <c r="AH2248" s="9"/>
      <c r="AI2248" s="9"/>
      <c r="AJ2248" s="4"/>
      <c r="AK2248" s="4"/>
    </row>
    <row r="2249" spans="34:37" x14ac:dyDescent="0.35">
      <c r="AH2249" s="9"/>
      <c r="AI2249" s="9"/>
      <c r="AJ2249" s="4"/>
      <c r="AK2249" s="4"/>
    </row>
    <row r="2250" spans="34:37" x14ac:dyDescent="0.35">
      <c r="AH2250" s="9"/>
      <c r="AI2250" s="9"/>
      <c r="AJ2250" s="4"/>
      <c r="AK2250" s="4"/>
    </row>
    <row r="2251" spans="34:37" x14ac:dyDescent="0.35">
      <c r="AH2251" s="9"/>
      <c r="AI2251" s="9"/>
      <c r="AJ2251" s="4"/>
      <c r="AK2251" s="4"/>
    </row>
    <row r="2252" spans="34:37" x14ac:dyDescent="0.35">
      <c r="AH2252" s="9"/>
      <c r="AI2252" s="9"/>
      <c r="AJ2252" s="4"/>
      <c r="AK2252" s="4"/>
    </row>
    <row r="2253" spans="34:37" x14ac:dyDescent="0.35">
      <c r="AH2253" s="9"/>
      <c r="AI2253" s="9"/>
      <c r="AJ2253" s="4"/>
      <c r="AK2253" s="4"/>
    </row>
    <row r="2254" spans="34:37" x14ac:dyDescent="0.35">
      <c r="AH2254" s="9"/>
      <c r="AI2254" s="9"/>
      <c r="AJ2254" s="4"/>
      <c r="AK2254" s="4"/>
    </row>
    <row r="2255" spans="34:37" x14ac:dyDescent="0.35">
      <c r="AH2255" s="9"/>
      <c r="AI2255" s="9"/>
      <c r="AJ2255" s="4"/>
      <c r="AK2255" s="4"/>
    </row>
    <row r="2256" spans="34:37" x14ac:dyDescent="0.35">
      <c r="AH2256" s="9"/>
      <c r="AI2256" s="9"/>
      <c r="AJ2256" s="4"/>
      <c r="AK2256" s="4"/>
    </row>
    <row r="2257" spans="34:37" x14ac:dyDescent="0.35">
      <c r="AH2257" s="9"/>
      <c r="AI2257" s="9"/>
      <c r="AJ2257" s="4"/>
      <c r="AK2257" s="4"/>
    </row>
    <row r="2258" spans="34:37" x14ac:dyDescent="0.35">
      <c r="AH2258" s="9"/>
      <c r="AI2258" s="9"/>
      <c r="AJ2258" s="4"/>
      <c r="AK2258" s="4"/>
    </row>
    <row r="2259" spans="34:37" x14ac:dyDescent="0.35">
      <c r="AH2259" s="9"/>
      <c r="AI2259" s="9"/>
      <c r="AJ2259" s="4"/>
      <c r="AK2259" s="4"/>
    </row>
    <row r="2260" spans="34:37" x14ac:dyDescent="0.35">
      <c r="AH2260" s="9"/>
      <c r="AI2260" s="9"/>
      <c r="AJ2260" s="4"/>
      <c r="AK2260" s="4"/>
    </row>
    <row r="2261" spans="34:37" x14ac:dyDescent="0.35">
      <c r="AH2261" s="9"/>
      <c r="AI2261" s="9"/>
      <c r="AJ2261" s="4"/>
      <c r="AK2261" s="4"/>
    </row>
    <row r="2262" spans="34:37" x14ac:dyDescent="0.35">
      <c r="AH2262" s="9"/>
      <c r="AI2262" s="9"/>
      <c r="AJ2262" s="4"/>
      <c r="AK2262" s="4"/>
    </row>
    <row r="2263" spans="34:37" x14ac:dyDescent="0.35">
      <c r="AH2263" s="9"/>
      <c r="AI2263" s="9"/>
      <c r="AJ2263" s="4"/>
      <c r="AK2263" s="4"/>
    </row>
    <row r="2264" spans="34:37" x14ac:dyDescent="0.35">
      <c r="AH2264" s="9"/>
      <c r="AI2264" s="9"/>
      <c r="AJ2264" s="4"/>
      <c r="AK2264" s="4"/>
    </row>
    <row r="2265" spans="34:37" x14ac:dyDescent="0.35">
      <c r="AH2265" s="9"/>
      <c r="AI2265" s="9"/>
      <c r="AJ2265" s="4"/>
      <c r="AK2265" s="4"/>
    </row>
    <row r="2266" spans="34:37" x14ac:dyDescent="0.35">
      <c r="AH2266" s="9"/>
      <c r="AI2266" s="9"/>
      <c r="AJ2266" s="4"/>
      <c r="AK2266" s="4"/>
    </row>
    <row r="2267" spans="34:37" x14ac:dyDescent="0.35">
      <c r="AH2267" s="9"/>
      <c r="AI2267" s="9"/>
      <c r="AJ2267" s="4"/>
      <c r="AK2267" s="4"/>
    </row>
    <row r="2268" spans="34:37" x14ac:dyDescent="0.35">
      <c r="AH2268" s="9"/>
      <c r="AI2268" s="9"/>
      <c r="AJ2268" s="4"/>
      <c r="AK2268" s="4"/>
    </row>
    <row r="2269" spans="34:37" x14ac:dyDescent="0.35">
      <c r="AH2269" s="9"/>
      <c r="AI2269" s="9"/>
      <c r="AJ2269" s="4"/>
      <c r="AK2269" s="4"/>
    </row>
    <row r="2270" spans="34:37" x14ac:dyDescent="0.35">
      <c r="AH2270" s="9"/>
      <c r="AI2270" s="9"/>
      <c r="AJ2270" s="4"/>
      <c r="AK2270" s="4"/>
    </row>
    <row r="2271" spans="34:37" x14ac:dyDescent="0.35">
      <c r="AH2271" s="9"/>
      <c r="AI2271" s="9"/>
      <c r="AJ2271" s="4"/>
      <c r="AK2271" s="4"/>
    </row>
    <row r="2272" spans="34:37" x14ac:dyDescent="0.35">
      <c r="AH2272" s="9"/>
      <c r="AI2272" s="9"/>
      <c r="AJ2272" s="4"/>
      <c r="AK2272" s="4"/>
    </row>
    <row r="2273" spans="34:37" x14ac:dyDescent="0.35">
      <c r="AH2273" s="9"/>
      <c r="AI2273" s="9"/>
      <c r="AJ2273" s="4"/>
      <c r="AK2273" s="4"/>
    </row>
    <row r="2274" spans="34:37" x14ac:dyDescent="0.35">
      <c r="AH2274" s="9"/>
      <c r="AI2274" s="9"/>
      <c r="AJ2274" s="4"/>
      <c r="AK2274" s="4"/>
    </row>
    <row r="2275" spans="34:37" x14ac:dyDescent="0.35">
      <c r="AH2275" s="9"/>
      <c r="AI2275" s="9"/>
      <c r="AJ2275" s="4"/>
      <c r="AK2275" s="4"/>
    </row>
    <row r="2276" spans="34:37" x14ac:dyDescent="0.35">
      <c r="AH2276" s="9"/>
      <c r="AI2276" s="9"/>
      <c r="AJ2276" s="4"/>
      <c r="AK2276" s="4"/>
    </row>
    <row r="2277" spans="34:37" x14ac:dyDescent="0.35">
      <c r="AH2277" s="9"/>
      <c r="AI2277" s="9"/>
      <c r="AJ2277" s="4"/>
      <c r="AK2277" s="4"/>
    </row>
    <row r="2278" spans="34:37" x14ac:dyDescent="0.35">
      <c r="AH2278" s="9"/>
      <c r="AI2278" s="9"/>
      <c r="AJ2278" s="4"/>
      <c r="AK2278" s="4"/>
    </row>
    <row r="2279" spans="34:37" x14ac:dyDescent="0.35">
      <c r="AH2279" s="9"/>
      <c r="AI2279" s="9"/>
      <c r="AJ2279" s="4"/>
      <c r="AK2279" s="4"/>
    </row>
    <row r="2280" spans="34:37" x14ac:dyDescent="0.35">
      <c r="AH2280" s="9"/>
      <c r="AI2280" s="9"/>
      <c r="AJ2280" s="4"/>
      <c r="AK2280" s="4"/>
    </row>
    <row r="2281" spans="34:37" x14ac:dyDescent="0.35">
      <c r="AH2281" s="9"/>
      <c r="AI2281" s="9"/>
      <c r="AJ2281" s="4"/>
      <c r="AK2281" s="4"/>
    </row>
    <row r="2282" spans="34:37" x14ac:dyDescent="0.35">
      <c r="AH2282" s="9"/>
      <c r="AI2282" s="9"/>
      <c r="AJ2282" s="4"/>
      <c r="AK2282" s="4"/>
    </row>
    <row r="2283" spans="34:37" x14ac:dyDescent="0.35">
      <c r="AH2283" s="9"/>
      <c r="AI2283" s="9"/>
      <c r="AJ2283" s="4"/>
      <c r="AK2283" s="4"/>
    </row>
    <row r="2284" spans="34:37" x14ac:dyDescent="0.35">
      <c r="AH2284" s="9"/>
      <c r="AI2284" s="9"/>
      <c r="AJ2284" s="4"/>
      <c r="AK2284" s="4"/>
    </row>
    <row r="2285" spans="34:37" x14ac:dyDescent="0.35">
      <c r="AH2285" s="9"/>
      <c r="AI2285" s="9"/>
      <c r="AJ2285" s="4"/>
      <c r="AK2285" s="4"/>
    </row>
    <row r="2286" spans="34:37" x14ac:dyDescent="0.35">
      <c r="AH2286" s="9"/>
      <c r="AI2286" s="9"/>
      <c r="AJ2286" s="4"/>
      <c r="AK2286" s="4"/>
    </row>
    <row r="2287" spans="34:37" x14ac:dyDescent="0.35">
      <c r="AH2287" s="9"/>
      <c r="AI2287" s="9"/>
      <c r="AJ2287" s="4"/>
      <c r="AK2287" s="4"/>
    </row>
    <row r="2288" spans="34:37" x14ac:dyDescent="0.35">
      <c r="AH2288" s="9"/>
      <c r="AI2288" s="9"/>
      <c r="AJ2288" s="4"/>
      <c r="AK2288" s="4"/>
    </row>
    <row r="2289" spans="34:37" x14ac:dyDescent="0.35">
      <c r="AH2289" s="9"/>
      <c r="AI2289" s="9"/>
      <c r="AJ2289" s="4"/>
      <c r="AK2289" s="4"/>
    </row>
    <row r="2290" spans="34:37" x14ac:dyDescent="0.35">
      <c r="AH2290" s="9"/>
      <c r="AI2290" s="9"/>
      <c r="AJ2290" s="4"/>
      <c r="AK2290" s="4"/>
    </row>
    <row r="2291" spans="34:37" x14ac:dyDescent="0.35">
      <c r="AH2291" s="9"/>
      <c r="AI2291" s="9"/>
      <c r="AJ2291" s="4"/>
      <c r="AK2291" s="4"/>
    </row>
    <row r="2292" spans="34:37" x14ac:dyDescent="0.35">
      <c r="AH2292" s="9"/>
      <c r="AI2292" s="9"/>
      <c r="AJ2292" s="4"/>
      <c r="AK2292" s="4"/>
    </row>
    <row r="2293" spans="34:37" x14ac:dyDescent="0.35">
      <c r="AH2293" s="9"/>
      <c r="AI2293" s="9"/>
      <c r="AJ2293" s="4"/>
      <c r="AK2293" s="4"/>
    </row>
    <row r="2294" spans="34:37" x14ac:dyDescent="0.35">
      <c r="AH2294" s="9"/>
      <c r="AI2294" s="9"/>
      <c r="AJ2294" s="4"/>
      <c r="AK2294" s="4"/>
    </row>
    <row r="2295" spans="34:37" x14ac:dyDescent="0.35">
      <c r="AH2295" s="9"/>
      <c r="AI2295" s="9"/>
      <c r="AJ2295" s="4"/>
      <c r="AK2295" s="4"/>
    </row>
    <row r="2296" spans="34:37" x14ac:dyDescent="0.35">
      <c r="AH2296" s="9"/>
      <c r="AI2296" s="9"/>
      <c r="AJ2296" s="4"/>
      <c r="AK2296" s="4"/>
    </row>
    <row r="2297" spans="34:37" x14ac:dyDescent="0.35">
      <c r="AH2297" s="9"/>
      <c r="AI2297" s="9"/>
      <c r="AJ2297" s="4"/>
      <c r="AK2297" s="4"/>
    </row>
    <row r="2298" spans="34:37" x14ac:dyDescent="0.35">
      <c r="AH2298" s="9"/>
      <c r="AI2298" s="9"/>
      <c r="AJ2298" s="4"/>
      <c r="AK2298" s="4"/>
    </row>
    <row r="2299" spans="34:37" x14ac:dyDescent="0.35">
      <c r="AH2299" s="9"/>
      <c r="AI2299" s="9"/>
      <c r="AJ2299" s="4"/>
      <c r="AK2299" s="4"/>
    </row>
    <row r="2300" spans="34:37" x14ac:dyDescent="0.35">
      <c r="AH2300" s="9"/>
      <c r="AI2300" s="9"/>
      <c r="AJ2300" s="4"/>
      <c r="AK2300" s="4"/>
    </row>
    <row r="2301" spans="34:37" x14ac:dyDescent="0.35">
      <c r="AH2301" s="9"/>
      <c r="AI2301" s="9"/>
      <c r="AJ2301" s="4"/>
      <c r="AK2301" s="4"/>
    </row>
    <row r="2302" spans="34:37" x14ac:dyDescent="0.35">
      <c r="AH2302" s="9"/>
      <c r="AI2302" s="9"/>
      <c r="AJ2302" s="4"/>
      <c r="AK2302" s="4"/>
    </row>
    <row r="2303" spans="34:37" x14ac:dyDescent="0.35">
      <c r="AH2303" s="9"/>
      <c r="AI2303" s="9"/>
      <c r="AJ2303" s="4"/>
      <c r="AK2303" s="4"/>
    </row>
    <row r="2304" spans="34:37" x14ac:dyDescent="0.35">
      <c r="AH2304" s="9"/>
      <c r="AI2304" s="9"/>
      <c r="AJ2304" s="4"/>
      <c r="AK2304" s="4"/>
    </row>
    <row r="2305" spans="34:37" x14ac:dyDescent="0.35">
      <c r="AH2305" s="9"/>
      <c r="AI2305" s="9"/>
      <c r="AJ2305" s="4"/>
      <c r="AK2305" s="4"/>
    </row>
    <row r="2306" spans="34:37" x14ac:dyDescent="0.35">
      <c r="AH2306" s="9"/>
      <c r="AI2306" s="9"/>
      <c r="AJ2306" s="4"/>
      <c r="AK2306" s="4"/>
    </row>
    <row r="2307" spans="34:37" x14ac:dyDescent="0.35">
      <c r="AH2307" s="9"/>
      <c r="AI2307" s="9"/>
      <c r="AJ2307" s="4"/>
      <c r="AK2307" s="4"/>
    </row>
    <row r="2308" spans="34:37" x14ac:dyDescent="0.35">
      <c r="AH2308" s="9"/>
      <c r="AI2308" s="9"/>
      <c r="AJ2308" s="4"/>
      <c r="AK2308" s="4"/>
    </row>
    <row r="2309" spans="34:37" x14ac:dyDescent="0.35">
      <c r="AH2309" s="9"/>
      <c r="AI2309" s="9"/>
      <c r="AJ2309" s="4"/>
      <c r="AK2309" s="4"/>
    </row>
    <row r="2310" spans="34:37" x14ac:dyDescent="0.35">
      <c r="AH2310" s="9"/>
      <c r="AI2310" s="9"/>
      <c r="AJ2310" s="4"/>
      <c r="AK2310" s="4"/>
    </row>
    <row r="2311" spans="34:37" x14ac:dyDescent="0.35">
      <c r="AH2311" s="9"/>
      <c r="AI2311" s="9"/>
      <c r="AJ2311" s="4"/>
      <c r="AK2311" s="4"/>
    </row>
    <row r="2312" spans="34:37" x14ac:dyDescent="0.35">
      <c r="AH2312" s="9"/>
      <c r="AI2312" s="9"/>
      <c r="AJ2312" s="4"/>
      <c r="AK2312" s="4"/>
    </row>
    <row r="2313" spans="34:37" x14ac:dyDescent="0.35">
      <c r="AH2313" s="9"/>
      <c r="AI2313" s="9"/>
      <c r="AJ2313" s="4"/>
      <c r="AK2313" s="4"/>
    </row>
    <row r="2314" spans="34:37" x14ac:dyDescent="0.35">
      <c r="AH2314" s="9"/>
      <c r="AI2314" s="9"/>
      <c r="AJ2314" s="4"/>
      <c r="AK2314" s="4"/>
    </row>
    <row r="2315" spans="34:37" x14ac:dyDescent="0.35">
      <c r="AH2315" s="9"/>
      <c r="AI2315" s="9"/>
      <c r="AJ2315" s="4"/>
      <c r="AK2315" s="4"/>
    </row>
    <row r="2316" spans="34:37" x14ac:dyDescent="0.35">
      <c r="AH2316" s="9"/>
      <c r="AI2316" s="9"/>
      <c r="AJ2316" s="4"/>
      <c r="AK2316" s="4"/>
    </row>
    <row r="2317" spans="34:37" x14ac:dyDescent="0.35">
      <c r="AH2317" s="9"/>
      <c r="AI2317" s="9"/>
      <c r="AJ2317" s="4"/>
      <c r="AK2317" s="4"/>
    </row>
    <row r="2318" spans="34:37" x14ac:dyDescent="0.35">
      <c r="AH2318" s="9"/>
      <c r="AI2318" s="9"/>
      <c r="AJ2318" s="4"/>
      <c r="AK2318" s="4"/>
    </row>
    <row r="2319" spans="34:37" x14ac:dyDescent="0.35">
      <c r="AH2319" s="9"/>
      <c r="AI2319" s="9"/>
      <c r="AJ2319" s="4"/>
      <c r="AK2319" s="4"/>
    </row>
    <row r="2320" spans="34:37" x14ac:dyDescent="0.35">
      <c r="AH2320" s="9"/>
      <c r="AI2320" s="9"/>
      <c r="AJ2320" s="4"/>
      <c r="AK2320" s="4"/>
    </row>
    <row r="2321" spans="34:37" x14ac:dyDescent="0.35">
      <c r="AH2321" s="9"/>
      <c r="AI2321" s="9"/>
      <c r="AJ2321" s="4"/>
      <c r="AK2321" s="4"/>
    </row>
    <row r="2322" spans="34:37" x14ac:dyDescent="0.35">
      <c r="AH2322" s="9"/>
      <c r="AI2322" s="9"/>
      <c r="AJ2322" s="4"/>
      <c r="AK2322" s="4"/>
    </row>
    <row r="2323" spans="34:37" x14ac:dyDescent="0.35">
      <c r="AH2323" s="9"/>
      <c r="AI2323" s="9"/>
      <c r="AJ2323" s="4"/>
      <c r="AK2323" s="4"/>
    </row>
    <row r="2324" spans="34:37" x14ac:dyDescent="0.35">
      <c r="AH2324" s="9"/>
      <c r="AI2324" s="9"/>
      <c r="AJ2324" s="4"/>
      <c r="AK2324" s="4"/>
    </row>
    <row r="2325" spans="34:37" x14ac:dyDescent="0.35">
      <c r="AH2325" s="9"/>
      <c r="AI2325" s="9"/>
      <c r="AJ2325" s="4"/>
      <c r="AK2325" s="4"/>
    </row>
    <row r="2326" spans="34:37" x14ac:dyDescent="0.35">
      <c r="AH2326" s="9"/>
      <c r="AI2326" s="9"/>
      <c r="AJ2326" s="4"/>
      <c r="AK2326" s="4"/>
    </row>
    <row r="2327" spans="34:37" x14ac:dyDescent="0.35">
      <c r="AH2327" s="9"/>
      <c r="AI2327" s="9"/>
      <c r="AJ2327" s="4"/>
      <c r="AK2327" s="4"/>
    </row>
    <row r="2328" spans="34:37" x14ac:dyDescent="0.35">
      <c r="AH2328" s="9"/>
      <c r="AI2328" s="9"/>
      <c r="AJ2328" s="4"/>
      <c r="AK2328" s="4"/>
    </row>
    <row r="2329" spans="34:37" x14ac:dyDescent="0.35">
      <c r="AH2329" s="9"/>
      <c r="AI2329" s="9"/>
      <c r="AJ2329" s="4"/>
      <c r="AK2329" s="4"/>
    </row>
    <row r="2330" spans="34:37" x14ac:dyDescent="0.35">
      <c r="AH2330" s="9"/>
      <c r="AI2330" s="9"/>
      <c r="AJ2330" s="4"/>
      <c r="AK2330" s="4"/>
    </row>
    <row r="2331" spans="34:37" x14ac:dyDescent="0.35">
      <c r="AH2331" s="9"/>
      <c r="AI2331" s="9"/>
      <c r="AJ2331" s="4"/>
      <c r="AK2331" s="4"/>
    </row>
    <row r="2332" spans="34:37" x14ac:dyDescent="0.35">
      <c r="AH2332" s="9"/>
      <c r="AI2332" s="9"/>
      <c r="AJ2332" s="4"/>
      <c r="AK2332" s="4"/>
    </row>
    <row r="2333" spans="34:37" x14ac:dyDescent="0.35">
      <c r="AH2333" s="9"/>
      <c r="AI2333" s="9"/>
      <c r="AJ2333" s="4"/>
      <c r="AK2333" s="4"/>
    </row>
    <row r="2334" spans="34:37" x14ac:dyDescent="0.35">
      <c r="AH2334" s="9"/>
      <c r="AI2334" s="9"/>
      <c r="AJ2334" s="4"/>
      <c r="AK2334" s="4"/>
    </row>
    <row r="2335" spans="34:37" x14ac:dyDescent="0.35">
      <c r="AH2335" s="9"/>
      <c r="AI2335" s="9"/>
      <c r="AJ2335" s="4"/>
      <c r="AK2335" s="4"/>
    </row>
    <row r="2336" spans="34:37" x14ac:dyDescent="0.35">
      <c r="AH2336" s="9"/>
      <c r="AI2336" s="9"/>
      <c r="AJ2336" s="4"/>
      <c r="AK2336" s="4"/>
    </row>
    <row r="2337" spans="34:37" x14ac:dyDescent="0.35">
      <c r="AH2337" s="9"/>
      <c r="AI2337" s="9"/>
      <c r="AJ2337" s="4"/>
      <c r="AK2337" s="4"/>
    </row>
    <row r="2338" spans="34:37" x14ac:dyDescent="0.35">
      <c r="AH2338" s="9"/>
      <c r="AI2338" s="9"/>
      <c r="AJ2338" s="4"/>
      <c r="AK2338" s="4"/>
    </row>
    <row r="2339" spans="34:37" x14ac:dyDescent="0.35">
      <c r="AH2339" s="9"/>
      <c r="AI2339" s="9"/>
      <c r="AJ2339" s="4"/>
      <c r="AK2339" s="4"/>
    </row>
    <row r="2340" spans="34:37" x14ac:dyDescent="0.35">
      <c r="AH2340" s="9"/>
      <c r="AI2340" s="9"/>
      <c r="AJ2340" s="4"/>
      <c r="AK2340" s="4"/>
    </row>
    <row r="2341" spans="34:37" x14ac:dyDescent="0.35">
      <c r="AH2341" s="9"/>
      <c r="AI2341" s="9"/>
      <c r="AJ2341" s="4"/>
      <c r="AK2341" s="4"/>
    </row>
    <row r="2342" spans="34:37" x14ac:dyDescent="0.35">
      <c r="AH2342" s="9"/>
      <c r="AI2342" s="9"/>
      <c r="AJ2342" s="4"/>
      <c r="AK2342" s="4"/>
    </row>
    <row r="2343" spans="34:37" x14ac:dyDescent="0.35">
      <c r="AH2343" s="9"/>
      <c r="AI2343" s="9"/>
      <c r="AJ2343" s="4"/>
      <c r="AK2343" s="4"/>
    </row>
    <row r="2344" spans="34:37" x14ac:dyDescent="0.35">
      <c r="AH2344" s="9"/>
      <c r="AI2344" s="9"/>
      <c r="AJ2344" s="4"/>
      <c r="AK2344" s="4"/>
    </row>
    <row r="2345" spans="34:37" x14ac:dyDescent="0.35">
      <c r="AH2345" s="9"/>
      <c r="AI2345" s="9"/>
      <c r="AJ2345" s="4"/>
      <c r="AK2345" s="4"/>
    </row>
    <row r="2346" spans="34:37" x14ac:dyDescent="0.35">
      <c r="AH2346" s="9"/>
      <c r="AI2346" s="9"/>
      <c r="AJ2346" s="4"/>
      <c r="AK2346" s="4"/>
    </row>
    <row r="2347" spans="34:37" x14ac:dyDescent="0.35">
      <c r="AH2347" s="9"/>
      <c r="AI2347" s="9"/>
      <c r="AJ2347" s="4"/>
      <c r="AK2347" s="4"/>
    </row>
    <row r="2348" spans="34:37" x14ac:dyDescent="0.35">
      <c r="AH2348" s="9"/>
      <c r="AI2348" s="9"/>
      <c r="AJ2348" s="4"/>
      <c r="AK2348" s="4"/>
    </row>
    <row r="2349" spans="34:37" x14ac:dyDescent="0.35">
      <c r="AH2349" s="9"/>
      <c r="AI2349" s="9"/>
      <c r="AJ2349" s="4"/>
      <c r="AK2349" s="4"/>
    </row>
    <row r="2350" spans="34:37" x14ac:dyDescent="0.35">
      <c r="AH2350" s="9"/>
      <c r="AI2350" s="9"/>
      <c r="AJ2350" s="4"/>
      <c r="AK2350" s="4"/>
    </row>
    <row r="2351" spans="34:37" x14ac:dyDescent="0.35">
      <c r="AH2351" s="9"/>
      <c r="AI2351" s="9"/>
      <c r="AJ2351" s="4"/>
      <c r="AK2351" s="4"/>
    </row>
    <row r="2352" spans="34:37" x14ac:dyDescent="0.35">
      <c r="AH2352" s="9"/>
      <c r="AI2352" s="9"/>
      <c r="AJ2352" s="4"/>
      <c r="AK2352" s="4"/>
    </row>
    <row r="2353" spans="34:37" x14ac:dyDescent="0.35">
      <c r="AH2353" s="9"/>
      <c r="AI2353" s="9"/>
      <c r="AJ2353" s="4"/>
      <c r="AK2353" s="4"/>
    </row>
    <row r="2354" spans="34:37" x14ac:dyDescent="0.35">
      <c r="AH2354" s="9"/>
      <c r="AI2354" s="9"/>
      <c r="AJ2354" s="4"/>
      <c r="AK2354" s="4"/>
    </row>
    <row r="2355" spans="34:37" x14ac:dyDescent="0.35">
      <c r="AH2355" s="9"/>
      <c r="AI2355" s="9"/>
      <c r="AJ2355" s="4"/>
      <c r="AK2355" s="4"/>
    </row>
    <row r="2356" spans="34:37" x14ac:dyDescent="0.35">
      <c r="AH2356" s="9"/>
      <c r="AI2356" s="9"/>
      <c r="AJ2356" s="4"/>
      <c r="AK2356" s="4"/>
    </row>
    <row r="2357" spans="34:37" x14ac:dyDescent="0.35">
      <c r="AH2357" s="9"/>
      <c r="AI2357" s="9"/>
      <c r="AJ2357" s="4"/>
      <c r="AK2357" s="4"/>
    </row>
    <row r="2358" spans="34:37" x14ac:dyDescent="0.35">
      <c r="AH2358" s="9"/>
      <c r="AI2358" s="9"/>
      <c r="AJ2358" s="4"/>
      <c r="AK2358" s="4"/>
    </row>
    <row r="2359" spans="34:37" x14ac:dyDescent="0.35">
      <c r="AH2359" s="9"/>
      <c r="AI2359" s="9"/>
      <c r="AJ2359" s="4"/>
      <c r="AK2359" s="4"/>
    </row>
    <row r="2360" spans="34:37" x14ac:dyDescent="0.35">
      <c r="AH2360" s="9"/>
      <c r="AI2360" s="9"/>
      <c r="AJ2360" s="4"/>
      <c r="AK2360" s="4"/>
    </row>
    <row r="2361" spans="34:37" x14ac:dyDescent="0.35">
      <c r="AH2361" s="9"/>
      <c r="AI2361" s="9"/>
      <c r="AJ2361" s="4"/>
      <c r="AK2361" s="4"/>
    </row>
    <row r="2362" spans="34:37" x14ac:dyDescent="0.35">
      <c r="AH2362" s="9"/>
      <c r="AI2362" s="9"/>
      <c r="AJ2362" s="4"/>
      <c r="AK2362" s="4"/>
    </row>
    <row r="2363" spans="34:37" x14ac:dyDescent="0.35">
      <c r="AH2363" s="9"/>
      <c r="AI2363" s="9"/>
      <c r="AJ2363" s="4"/>
      <c r="AK2363" s="4"/>
    </row>
    <row r="2364" spans="34:37" x14ac:dyDescent="0.35">
      <c r="AH2364" s="9"/>
      <c r="AI2364" s="9"/>
      <c r="AJ2364" s="4"/>
      <c r="AK2364" s="4"/>
    </row>
    <row r="2365" spans="34:37" x14ac:dyDescent="0.35">
      <c r="AH2365" s="9"/>
      <c r="AI2365" s="9"/>
      <c r="AJ2365" s="4"/>
      <c r="AK2365" s="4"/>
    </row>
    <row r="2366" spans="34:37" x14ac:dyDescent="0.35">
      <c r="AH2366" s="9"/>
      <c r="AI2366" s="9"/>
      <c r="AJ2366" s="4"/>
      <c r="AK2366" s="4"/>
    </row>
    <row r="2367" spans="34:37" x14ac:dyDescent="0.35">
      <c r="AH2367" s="9"/>
      <c r="AI2367" s="9"/>
      <c r="AJ2367" s="4"/>
      <c r="AK2367" s="4"/>
    </row>
    <row r="2368" spans="34:37" x14ac:dyDescent="0.35">
      <c r="AH2368" s="9"/>
      <c r="AI2368" s="9"/>
      <c r="AJ2368" s="4"/>
      <c r="AK2368" s="4"/>
    </row>
    <row r="2369" spans="34:37" x14ac:dyDescent="0.35">
      <c r="AH2369" s="9"/>
      <c r="AI2369" s="9"/>
      <c r="AJ2369" s="4"/>
      <c r="AK2369" s="4"/>
    </row>
    <row r="2370" spans="34:37" x14ac:dyDescent="0.35">
      <c r="AH2370" s="9"/>
      <c r="AI2370" s="9"/>
      <c r="AJ2370" s="4"/>
      <c r="AK2370" s="4"/>
    </row>
    <row r="2371" spans="34:37" x14ac:dyDescent="0.35">
      <c r="AH2371" s="9"/>
      <c r="AI2371" s="9"/>
      <c r="AJ2371" s="4"/>
      <c r="AK2371" s="4"/>
    </row>
    <row r="2372" spans="34:37" x14ac:dyDescent="0.35">
      <c r="AH2372" s="9"/>
      <c r="AI2372" s="9"/>
      <c r="AJ2372" s="4"/>
      <c r="AK2372" s="4"/>
    </row>
    <row r="2373" spans="34:37" x14ac:dyDescent="0.35">
      <c r="AH2373" s="9"/>
      <c r="AI2373" s="9"/>
      <c r="AJ2373" s="4"/>
      <c r="AK2373" s="4"/>
    </row>
    <row r="2374" spans="34:37" x14ac:dyDescent="0.35">
      <c r="AH2374" s="9"/>
      <c r="AI2374" s="9"/>
      <c r="AJ2374" s="4"/>
      <c r="AK2374" s="4"/>
    </row>
    <row r="2375" spans="34:37" x14ac:dyDescent="0.35">
      <c r="AH2375" s="9"/>
      <c r="AI2375" s="9"/>
      <c r="AJ2375" s="4"/>
      <c r="AK2375" s="4"/>
    </row>
    <row r="2376" spans="34:37" x14ac:dyDescent="0.35">
      <c r="AH2376" s="9"/>
      <c r="AI2376" s="9"/>
      <c r="AJ2376" s="4"/>
      <c r="AK2376" s="4"/>
    </row>
    <row r="2377" spans="34:37" x14ac:dyDescent="0.35">
      <c r="AH2377" s="9"/>
      <c r="AI2377" s="9"/>
      <c r="AJ2377" s="4"/>
      <c r="AK2377" s="4"/>
    </row>
    <row r="2378" spans="34:37" x14ac:dyDescent="0.35">
      <c r="AH2378" s="9"/>
      <c r="AI2378" s="9"/>
      <c r="AJ2378" s="4"/>
      <c r="AK2378" s="4"/>
    </row>
    <row r="2379" spans="34:37" x14ac:dyDescent="0.35">
      <c r="AH2379" s="9"/>
      <c r="AI2379" s="9"/>
      <c r="AJ2379" s="4"/>
      <c r="AK2379" s="4"/>
    </row>
    <row r="2380" spans="34:37" x14ac:dyDescent="0.35">
      <c r="AH2380" s="9"/>
      <c r="AI2380" s="9"/>
      <c r="AJ2380" s="4"/>
      <c r="AK2380" s="4"/>
    </row>
    <row r="2381" spans="34:37" x14ac:dyDescent="0.35">
      <c r="AH2381" s="9"/>
      <c r="AI2381" s="9"/>
      <c r="AJ2381" s="4"/>
      <c r="AK2381" s="4"/>
    </row>
    <row r="2382" spans="34:37" x14ac:dyDescent="0.35">
      <c r="AH2382" s="9"/>
      <c r="AI2382" s="9"/>
      <c r="AJ2382" s="4"/>
      <c r="AK2382" s="4"/>
    </row>
    <row r="2383" spans="34:37" x14ac:dyDescent="0.35">
      <c r="AH2383" s="9"/>
      <c r="AI2383" s="9"/>
      <c r="AJ2383" s="4"/>
      <c r="AK2383" s="4"/>
    </row>
    <row r="2384" spans="34:37" x14ac:dyDescent="0.35">
      <c r="AH2384" s="9"/>
      <c r="AI2384" s="9"/>
      <c r="AJ2384" s="4"/>
      <c r="AK2384" s="4"/>
    </row>
    <row r="2385" spans="34:37" x14ac:dyDescent="0.35">
      <c r="AH2385" s="9"/>
      <c r="AI2385" s="9"/>
      <c r="AJ2385" s="4"/>
      <c r="AK2385" s="4"/>
    </row>
    <row r="2386" spans="34:37" x14ac:dyDescent="0.35">
      <c r="AH2386" s="9"/>
      <c r="AI2386" s="9"/>
      <c r="AJ2386" s="4"/>
      <c r="AK2386" s="4"/>
    </row>
    <row r="2387" spans="34:37" x14ac:dyDescent="0.35">
      <c r="AH2387" s="9"/>
      <c r="AI2387" s="9"/>
      <c r="AJ2387" s="4"/>
      <c r="AK2387" s="4"/>
    </row>
    <row r="2388" spans="34:37" x14ac:dyDescent="0.35">
      <c r="AH2388" s="9"/>
      <c r="AI2388" s="9"/>
      <c r="AJ2388" s="4"/>
      <c r="AK2388" s="4"/>
    </row>
    <row r="2389" spans="34:37" x14ac:dyDescent="0.35">
      <c r="AH2389" s="9"/>
      <c r="AI2389" s="9"/>
      <c r="AJ2389" s="4"/>
      <c r="AK2389" s="4"/>
    </row>
    <row r="2390" spans="34:37" x14ac:dyDescent="0.35">
      <c r="AH2390" s="9"/>
      <c r="AI2390" s="9"/>
      <c r="AJ2390" s="4"/>
      <c r="AK2390" s="4"/>
    </row>
    <row r="2391" spans="34:37" x14ac:dyDescent="0.35">
      <c r="AH2391" s="9"/>
      <c r="AI2391" s="9"/>
      <c r="AJ2391" s="4"/>
      <c r="AK2391" s="4"/>
    </row>
    <row r="2392" spans="34:37" x14ac:dyDescent="0.35">
      <c r="AH2392" s="9"/>
      <c r="AI2392" s="9"/>
      <c r="AJ2392" s="4"/>
      <c r="AK2392" s="4"/>
    </row>
    <row r="2393" spans="34:37" x14ac:dyDescent="0.35">
      <c r="AH2393" s="9"/>
      <c r="AI2393" s="9"/>
      <c r="AJ2393" s="4"/>
      <c r="AK2393" s="4"/>
    </row>
    <row r="2394" spans="34:37" x14ac:dyDescent="0.35">
      <c r="AH2394" s="9"/>
      <c r="AI2394" s="9"/>
      <c r="AJ2394" s="4"/>
      <c r="AK2394" s="4"/>
    </row>
    <row r="2395" spans="34:37" x14ac:dyDescent="0.35">
      <c r="AH2395" s="9"/>
      <c r="AI2395" s="9"/>
      <c r="AJ2395" s="4"/>
      <c r="AK2395" s="4"/>
    </row>
    <row r="2396" spans="34:37" x14ac:dyDescent="0.35">
      <c r="AH2396" s="9"/>
      <c r="AI2396" s="9"/>
      <c r="AJ2396" s="4"/>
      <c r="AK2396" s="4"/>
    </row>
    <row r="2397" spans="34:37" x14ac:dyDescent="0.35">
      <c r="AH2397" s="9"/>
      <c r="AI2397" s="9"/>
      <c r="AJ2397" s="4"/>
      <c r="AK2397" s="4"/>
    </row>
    <row r="2398" spans="34:37" x14ac:dyDescent="0.35">
      <c r="AH2398" s="9"/>
      <c r="AI2398" s="9"/>
      <c r="AJ2398" s="4"/>
      <c r="AK2398" s="4"/>
    </row>
    <row r="2399" spans="34:37" x14ac:dyDescent="0.35">
      <c r="AH2399" s="9"/>
      <c r="AI2399" s="9"/>
      <c r="AJ2399" s="4"/>
      <c r="AK2399" s="4"/>
    </row>
    <row r="2400" spans="34:37" x14ac:dyDescent="0.35">
      <c r="AH2400" s="9"/>
      <c r="AI2400" s="9"/>
      <c r="AJ2400" s="4"/>
      <c r="AK2400" s="4"/>
    </row>
    <row r="2401" spans="34:37" x14ac:dyDescent="0.35">
      <c r="AH2401" s="9"/>
      <c r="AI2401" s="9"/>
      <c r="AJ2401" s="4"/>
      <c r="AK2401" s="4"/>
    </row>
    <row r="2402" spans="34:37" x14ac:dyDescent="0.35">
      <c r="AH2402" s="9"/>
      <c r="AI2402" s="9"/>
      <c r="AJ2402" s="4"/>
      <c r="AK2402" s="4"/>
    </row>
    <row r="2403" spans="34:37" x14ac:dyDescent="0.35">
      <c r="AH2403" s="9"/>
      <c r="AI2403" s="9"/>
      <c r="AJ2403" s="4"/>
      <c r="AK2403" s="4"/>
    </row>
    <row r="2404" spans="34:37" x14ac:dyDescent="0.35">
      <c r="AH2404" s="9"/>
      <c r="AI2404" s="9"/>
      <c r="AJ2404" s="4"/>
      <c r="AK2404" s="4"/>
    </row>
    <row r="2405" spans="34:37" x14ac:dyDescent="0.35">
      <c r="AH2405" s="9"/>
      <c r="AI2405" s="9"/>
      <c r="AJ2405" s="4"/>
      <c r="AK2405" s="4"/>
    </row>
    <row r="2406" spans="34:37" x14ac:dyDescent="0.35">
      <c r="AH2406" s="9"/>
      <c r="AI2406" s="9"/>
      <c r="AJ2406" s="4"/>
      <c r="AK2406" s="4"/>
    </row>
    <row r="2407" spans="34:37" x14ac:dyDescent="0.35">
      <c r="AH2407" s="9"/>
      <c r="AI2407" s="9"/>
      <c r="AJ2407" s="4"/>
      <c r="AK2407" s="4"/>
    </row>
    <row r="2408" spans="34:37" x14ac:dyDescent="0.35">
      <c r="AH2408" s="9"/>
      <c r="AI2408" s="9"/>
      <c r="AJ2408" s="4"/>
      <c r="AK2408" s="4"/>
    </row>
    <row r="2409" spans="34:37" x14ac:dyDescent="0.35">
      <c r="AH2409" s="9"/>
      <c r="AI2409" s="9"/>
      <c r="AJ2409" s="4"/>
      <c r="AK2409" s="4"/>
    </row>
    <row r="2410" spans="34:37" x14ac:dyDescent="0.35">
      <c r="AH2410" s="9"/>
      <c r="AI2410" s="9"/>
      <c r="AJ2410" s="4"/>
      <c r="AK2410" s="4"/>
    </row>
    <row r="2411" spans="34:37" x14ac:dyDescent="0.35">
      <c r="AH2411" s="9"/>
      <c r="AI2411" s="9"/>
      <c r="AJ2411" s="4"/>
      <c r="AK2411" s="4"/>
    </row>
    <row r="2412" spans="34:37" x14ac:dyDescent="0.35">
      <c r="AH2412" s="9"/>
      <c r="AI2412" s="9"/>
      <c r="AJ2412" s="4"/>
      <c r="AK2412" s="4"/>
    </row>
    <row r="2413" spans="34:37" x14ac:dyDescent="0.35">
      <c r="AH2413" s="9"/>
      <c r="AI2413" s="9"/>
      <c r="AJ2413" s="4"/>
      <c r="AK2413" s="4"/>
    </row>
    <row r="2414" spans="34:37" x14ac:dyDescent="0.35">
      <c r="AH2414" s="9"/>
      <c r="AI2414" s="9"/>
      <c r="AJ2414" s="4"/>
      <c r="AK2414" s="4"/>
    </row>
    <row r="2415" spans="34:37" x14ac:dyDescent="0.35">
      <c r="AH2415" s="9"/>
      <c r="AI2415" s="9"/>
      <c r="AJ2415" s="4"/>
      <c r="AK2415" s="4"/>
    </row>
    <row r="2416" spans="34:37" x14ac:dyDescent="0.35">
      <c r="AH2416" s="9"/>
      <c r="AI2416" s="9"/>
      <c r="AJ2416" s="4"/>
      <c r="AK2416" s="4"/>
    </row>
    <row r="2417" spans="34:37" x14ac:dyDescent="0.35">
      <c r="AH2417" s="9"/>
      <c r="AI2417" s="9"/>
      <c r="AJ2417" s="4"/>
      <c r="AK2417" s="4"/>
    </row>
    <row r="2418" spans="34:37" x14ac:dyDescent="0.35">
      <c r="AH2418" s="9"/>
      <c r="AI2418" s="9"/>
      <c r="AJ2418" s="4"/>
      <c r="AK2418" s="4"/>
    </row>
    <row r="2419" spans="34:37" x14ac:dyDescent="0.35">
      <c r="AH2419" s="9"/>
      <c r="AI2419" s="9"/>
      <c r="AJ2419" s="4"/>
      <c r="AK2419" s="4"/>
    </row>
    <row r="2420" spans="34:37" x14ac:dyDescent="0.35">
      <c r="AH2420" s="9"/>
      <c r="AI2420" s="9"/>
      <c r="AJ2420" s="4"/>
      <c r="AK2420" s="4"/>
    </row>
    <row r="2421" spans="34:37" x14ac:dyDescent="0.35">
      <c r="AH2421" s="9"/>
      <c r="AI2421" s="9"/>
      <c r="AJ2421" s="4"/>
      <c r="AK2421" s="4"/>
    </row>
    <row r="2422" spans="34:37" x14ac:dyDescent="0.35">
      <c r="AH2422" s="9"/>
      <c r="AI2422" s="9"/>
      <c r="AJ2422" s="4"/>
      <c r="AK2422" s="4"/>
    </row>
    <row r="2423" spans="34:37" x14ac:dyDescent="0.35">
      <c r="AH2423" s="9"/>
      <c r="AI2423" s="9"/>
      <c r="AJ2423" s="4"/>
      <c r="AK2423" s="4"/>
    </row>
    <row r="2424" spans="34:37" x14ac:dyDescent="0.35">
      <c r="AH2424" s="9"/>
      <c r="AI2424" s="9"/>
      <c r="AJ2424" s="4"/>
      <c r="AK2424" s="4"/>
    </row>
    <row r="2425" spans="34:37" x14ac:dyDescent="0.35">
      <c r="AH2425" s="9"/>
      <c r="AI2425" s="9"/>
      <c r="AJ2425" s="4"/>
      <c r="AK2425" s="4"/>
    </row>
    <row r="2426" spans="34:37" x14ac:dyDescent="0.35">
      <c r="AH2426" s="9"/>
      <c r="AI2426" s="9"/>
      <c r="AJ2426" s="4"/>
      <c r="AK2426" s="4"/>
    </row>
    <row r="2427" spans="34:37" x14ac:dyDescent="0.35">
      <c r="AH2427" s="9"/>
      <c r="AI2427" s="9"/>
      <c r="AJ2427" s="4"/>
      <c r="AK2427" s="4"/>
    </row>
    <row r="2428" spans="34:37" x14ac:dyDescent="0.35">
      <c r="AH2428" s="9"/>
      <c r="AI2428" s="9"/>
      <c r="AJ2428" s="4"/>
      <c r="AK2428" s="4"/>
    </row>
    <row r="2429" spans="34:37" x14ac:dyDescent="0.35">
      <c r="AH2429" s="9"/>
      <c r="AI2429" s="9"/>
      <c r="AJ2429" s="4"/>
      <c r="AK2429" s="4"/>
    </row>
    <row r="2430" spans="34:37" x14ac:dyDescent="0.35">
      <c r="AH2430" s="9"/>
      <c r="AI2430" s="9"/>
      <c r="AJ2430" s="4"/>
      <c r="AK2430" s="4"/>
    </row>
    <row r="2431" spans="34:37" x14ac:dyDescent="0.35">
      <c r="AH2431" s="9"/>
      <c r="AI2431" s="9"/>
      <c r="AJ2431" s="4"/>
      <c r="AK2431" s="4"/>
    </row>
    <row r="2432" spans="34:37" x14ac:dyDescent="0.35">
      <c r="AH2432" s="9"/>
      <c r="AI2432" s="9"/>
      <c r="AJ2432" s="4"/>
      <c r="AK2432" s="4"/>
    </row>
    <row r="2433" spans="34:37" x14ac:dyDescent="0.35">
      <c r="AH2433" s="9"/>
      <c r="AI2433" s="9"/>
      <c r="AJ2433" s="4"/>
      <c r="AK2433" s="4"/>
    </row>
    <row r="2434" spans="34:37" x14ac:dyDescent="0.35">
      <c r="AH2434" s="9"/>
      <c r="AI2434" s="9"/>
      <c r="AJ2434" s="4"/>
      <c r="AK2434" s="4"/>
    </row>
    <row r="2435" spans="34:37" x14ac:dyDescent="0.35">
      <c r="AH2435" s="9"/>
      <c r="AI2435" s="9"/>
      <c r="AJ2435" s="4"/>
      <c r="AK2435" s="4"/>
    </row>
    <row r="2436" spans="34:37" x14ac:dyDescent="0.35">
      <c r="AH2436" s="9"/>
      <c r="AI2436" s="9"/>
      <c r="AJ2436" s="4"/>
      <c r="AK2436" s="4"/>
    </row>
    <row r="2437" spans="34:37" x14ac:dyDescent="0.35">
      <c r="AH2437" s="9"/>
      <c r="AI2437" s="9"/>
      <c r="AJ2437" s="4"/>
      <c r="AK2437" s="4"/>
    </row>
    <row r="2438" spans="34:37" x14ac:dyDescent="0.35">
      <c r="AH2438" s="9"/>
      <c r="AI2438" s="9"/>
      <c r="AJ2438" s="4"/>
      <c r="AK2438" s="4"/>
    </row>
    <row r="2439" spans="34:37" x14ac:dyDescent="0.35">
      <c r="AH2439" s="9"/>
      <c r="AI2439" s="9"/>
      <c r="AJ2439" s="4"/>
      <c r="AK2439" s="4"/>
    </row>
    <row r="2440" spans="34:37" x14ac:dyDescent="0.35">
      <c r="AH2440" s="9"/>
      <c r="AI2440" s="9"/>
      <c r="AJ2440" s="4"/>
      <c r="AK2440" s="4"/>
    </row>
    <row r="2441" spans="34:37" x14ac:dyDescent="0.35">
      <c r="AH2441" s="9"/>
      <c r="AI2441" s="9"/>
      <c r="AJ2441" s="4"/>
      <c r="AK2441" s="4"/>
    </row>
    <row r="2442" spans="34:37" x14ac:dyDescent="0.35">
      <c r="AH2442" s="9"/>
      <c r="AI2442" s="9"/>
      <c r="AJ2442" s="4"/>
      <c r="AK2442" s="4"/>
    </row>
    <row r="2443" spans="34:37" x14ac:dyDescent="0.35">
      <c r="AH2443" s="9"/>
      <c r="AI2443" s="9"/>
      <c r="AJ2443" s="4"/>
      <c r="AK2443" s="4"/>
    </row>
    <row r="2444" spans="34:37" x14ac:dyDescent="0.35">
      <c r="AH2444" s="9"/>
      <c r="AI2444" s="9"/>
      <c r="AJ2444" s="4"/>
      <c r="AK2444" s="4"/>
    </row>
    <row r="2445" spans="34:37" x14ac:dyDescent="0.35">
      <c r="AH2445" s="9"/>
      <c r="AI2445" s="9"/>
      <c r="AJ2445" s="4"/>
      <c r="AK2445" s="4"/>
    </row>
    <row r="2446" spans="34:37" x14ac:dyDescent="0.35">
      <c r="AH2446" s="9"/>
      <c r="AI2446" s="9"/>
      <c r="AJ2446" s="4"/>
      <c r="AK2446" s="4"/>
    </row>
    <row r="2447" spans="34:37" x14ac:dyDescent="0.35">
      <c r="AH2447" s="9"/>
      <c r="AI2447" s="9"/>
      <c r="AJ2447" s="4"/>
      <c r="AK2447" s="4"/>
    </row>
    <row r="2448" spans="34:37" x14ac:dyDescent="0.35">
      <c r="AH2448" s="9"/>
      <c r="AI2448" s="9"/>
      <c r="AJ2448" s="4"/>
      <c r="AK2448" s="4"/>
    </row>
    <row r="2449" spans="34:37" x14ac:dyDescent="0.35">
      <c r="AH2449" s="9"/>
      <c r="AI2449" s="9"/>
      <c r="AJ2449" s="4"/>
      <c r="AK2449" s="4"/>
    </row>
    <row r="2450" spans="34:37" x14ac:dyDescent="0.35">
      <c r="AH2450" s="9"/>
      <c r="AI2450" s="9"/>
      <c r="AJ2450" s="4"/>
      <c r="AK2450" s="4"/>
    </row>
    <row r="2451" spans="34:37" x14ac:dyDescent="0.35">
      <c r="AH2451" s="9"/>
      <c r="AI2451" s="9"/>
      <c r="AJ2451" s="4"/>
      <c r="AK2451" s="4"/>
    </row>
    <row r="2452" spans="34:37" x14ac:dyDescent="0.35">
      <c r="AH2452" s="9"/>
      <c r="AI2452" s="9"/>
      <c r="AJ2452" s="4"/>
      <c r="AK2452" s="4"/>
    </row>
    <row r="2453" spans="34:37" x14ac:dyDescent="0.35">
      <c r="AH2453" s="9"/>
      <c r="AI2453" s="9"/>
      <c r="AJ2453" s="4"/>
      <c r="AK2453" s="4"/>
    </row>
    <row r="2454" spans="34:37" x14ac:dyDescent="0.35">
      <c r="AH2454" s="9"/>
      <c r="AI2454" s="9"/>
      <c r="AJ2454" s="4"/>
      <c r="AK2454" s="4"/>
    </row>
    <row r="2455" spans="34:37" x14ac:dyDescent="0.35">
      <c r="AH2455" s="9"/>
      <c r="AI2455" s="9"/>
      <c r="AJ2455" s="4"/>
      <c r="AK2455" s="4"/>
    </row>
    <row r="2456" spans="34:37" x14ac:dyDescent="0.35">
      <c r="AH2456" s="9"/>
      <c r="AI2456" s="9"/>
      <c r="AJ2456" s="4"/>
      <c r="AK2456" s="4"/>
    </row>
    <row r="2457" spans="34:37" x14ac:dyDescent="0.35">
      <c r="AH2457" s="9"/>
      <c r="AI2457" s="9"/>
      <c r="AJ2457" s="4"/>
      <c r="AK2457" s="4"/>
    </row>
    <row r="2458" spans="34:37" x14ac:dyDescent="0.35">
      <c r="AH2458" s="9"/>
      <c r="AI2458" s="9"/>
      <c r="AJ2458" s="4"/>
      <c r="AK2458" s="4"/>
    </row>
    <row r="2459" spans="34:37" x14ac:dyDescent="0.35">
      <c r="AH2459" s="9"/>
      <c r="AI2459" s="9"/>
      <c r="AJ2459" s="4"/>
      <c r="AK2459" s="4"/>
    </row>
    <row r="2460" spans="34:37" x14ac:dyDescent="0.35">
      <c r="AH2460" s="9"/>
      <c r="AI2460" s="9"/>
      <c r="AJ2460" s="4"/>
      <c r="AK2460" s="4"/>
    </row>
    <row r="2461" spans="34:37" x14ac:dyDescent="0.35">
      <c r="AH2461" s="9"/>
      <c r="AI2461" s="9"/>
      <c r="AJ2461" s="4"/>
      <c r="AK2461" s="4"/>
    </row>
    <row r="2462" spans="34:37" x14ac:dyDescent="0.35">
      <c r="AH2462" s="9"/>
      <c r="AI2462" s="9"/>
      <c r="AJ2462" s="4"/>
      <c r="AK2462" s="4"/>
    </row>
    <row r="2463" spans="34:37" x14ac:dyDescent="0.35">
      <c r="AH2463" s="9"/>
      <c r="AI2463" s="9"/>
      <c r="AJ2463" s="4"/>
      <c r="AK2463" s="4"/>
    </row>
    <row r="2464" spans="34:37" x14ac:dyDescent="0.35">
      <c r="AH2464" s="9"/>
      <c r="AI2464" s="9"/>
      <c r="AJ2464" s="4"/>
      <c r="AK2464" s="4"/>
    </row>
    <row r="2465" spans="34:37" x14ac:dyDescent="0.35">
      <c r="AH2465" s="9"/>
      <c r="AI2465" s="9"/>
      <c r="AJ2465" s="4"/>
      <c r="AK2465" s="4"/>
    </row>
    <row r="2466" spans="34:37" x14ac:dyDescent="0.35">
      <c r="AH2466" s="9"/>
      <c r="AI2466" s="9"/>
      <c r="AJ2466" s="4"/>
      <c r="AK2466" s="4"/>
    </row>
    <row r="2467" spans="34:37" x14ac:dyDescent="0.35">
      <c r="AH2467" s="9"/>
      <c r="AI2467" s="9"/>
      <c r="AJ2467" s="4"/>
      <c r="AK2467" s="4"/>
    </row>
    <row r="2468" spans="34:37" x14ac:dyDescent="0.35">
      <c r="AH2468" s="9"/>
      <c r="AI2468" s="9"/>
      <c r="AJ2468" s="4"/>
      <c r="AK2468" s="4"/>
    </row>
    <row r="2469" spans="34:37" x14ac:dyDescent="0.35">
      <c r="AH2469" s="9"/>
      <c r="AI2469" s="9"/>
      <c r="AJ2469" s="4"/>
      <c r="AK2469" s="4"/>
    </row>
    <row r="2470" spans="34:37" x14ac:dyDescent="0.35">
      <c r="AH2470" s="9"/>
      <c r="AI2470" s="9"/>
      <c r="AJ2470" s="4"/>
      <c r="AK2470" s="4"/>
    </row>
    <row r="2471" spans="34:37" x14ac:dyDescent="0.35">
      <c r="AH2471" s="9"/>
      <c r="AI2471" s="9"/>
      <c r="AJ2471" s="4"/>
      <c r="AK2471" s="4"/>
    </row>
    <row r="2472" spans="34:37" x14ac:dyDescent="0.35">
      <c r="AH2472" s="9"/>
      <c r="AI2472" s="9"/>
      <c r="AJ2472" s="4"/>
      <c r="AK2472" s="4"/>
    </row>
    <row r="2473" spans="34:37" x14ac:dyDescent="0.35">
      <c r="AH2473" s="9"/>
      <c r="AI2473" s="9"/>
      <c r="AJ2473" s="4"/>
      <c r="AK2473" s="4"/>
    </row>
    <row r="2474" spans="34:37" x14ac:dyDescent="0.35">
      <c r="AH2474" s="9"/>
      <c r="AI2474" s="9"/>
      <c r="AJ2474" s="4"/>
      <c r="AK2474" s="4"/>
    </row>
    <row r="2475" spans="34:37" x14ac:dyDescent="0.35">
      <c r="AH2475" s="9"/>
      <c r="AI2475" s="9"/>
      <c r="AJ2475" s="4"/>
      <c r="AK2475" s="4"/>
    </row>
    <row r="2476" spans="34:37" x14ac:dyDescent="0.35">
      <c r="AH2476" s="9"/>
      <c r="AI2476" s="9"/>
      <c r="AJ2476" s="4"/>
      <c r="AK2476" s="4"/>
    </row>
    <row r="2477" spans="34:37" x14ac:dyDescent="0.35">
      <c r="AH2477" s="9"/>
      <c r="AI2477" s="9"/>
      <c r="AJ2477" s="4"/>
      <c r="AK2477" s="4"/>
    </row>
    <row r="2478" spans="34:37" x14ac:dyDescent="0.35">
      <c r="AH2478" s="9"/>
      <c r="AI2478" s="9"/>
      <c r="AJ2478" s="4"/>
      <c r="AK2478" s="4"/>
    </row>
    <row r="2479" spans="34:37" x14ac:dyDescent="0.35">
      <c r="AH2479" s="9"/>
      <c r="AI2479" s="9"/>
      <c r="AJ2479" s="4"/>
      <c r="AK2479" s="4"/>
    </row>
    <row r="2480" spans="34:37" x14ac:dyDescent="0.35">
      <c r="AH2480" s="9"/>
      <c r="AI2480" s="9"/>
      <c r="AJ2480" s="4"/>
      <c r="AK2480" s="4"/>
    </row>
    <row r="2481" spans="34:37" x14ac:dyDescent="0.35">
      <c r="AH2481" s="9"/>
      <c r="AI2481" s="9"/>
      <c r="AJ2481" s="4"/>
      <c r="AK2481" s="4"/>
    </row>
    <row r="2482" spans="34:37" x14ac:dyDescent="0.35">
      <c r="AH2482" s="9"/>
      <c r="AI2482" s="9"/>
      <c r="AJ2482" s="4"/>
      <c r="AK2482" s="4"/>
    </row>
    <row r="2483" spans="34:37" x14ac:dyDescent="0.35">
      <c r="AH2483" s="9"/>
      <c r="AI2483" s="9"/>
      <c r="AJ2483" s="4"/>
      <c r="AK2483" s="4"/>
    </row>
    <row r="2484" spans="34:37" x14ac:dyDescent="0.35">
      <c r="AH2484" s="9"/>
      <c r="AI2484" s="9"/>
      <c r="AJ2484" s="4"/>
      <c r="AK2484" s="4"/>
    </row>
    <row r="2485" spans="34:37" x14ac:dyDescent="0.35">
      <c r="AH2485" s="9"/>
      <c r="AI2485" s="9"/>
      <c r="AJ2485" s="4"/>
      <c r="AK2485" s="4"/>
    </row>
    <row r="2486" spans="34:37" x14ac:dyDescent="0.35">
      <c r="AH2486" s="9"/>
      <c r="AI2486" s="9"/>
      <c r="AJ2486" s="4"/>
      <c r="AK2486" s="4"/>
    </row>
    <row r="2487" spans="34:37" x14ac:dyDescent="0.35">
      <c r="AH2487" s="9"/>
      <c r="AI2487" s="9"/>
      <c r="AJ2487" s="4"/>
      <c r="AK2487" s="4"/>
    </row>
    <row r="2488" spans="34:37" x14ac:dyDescent="0.35">
      <c r="AH2488" s="9"/>
      <c r="AI2488" s="9"/>
      <c r="AJ2488" s="4"/>
      <c r="AK2488" s="4"/>
    </row>
    <row r="2489" spans="34:37" x14ac:dyDescent="0.35">
      <c r="AH2489" s="9"/>
      <c r="AI2489" s="9"/>
      <c r="AJ2489" s="4"/>
      <c r="AK2489" s="4"/>
    </row>
    <row r="2490" spans="34:37" x14ac:dyDescent="0.35">
      <c r="AH2490" s="9"/>
      <c r="AI2490" s="9"/>
      <c r="AJ2490" s="4"/>
      <c r="AK2490" s="4"/>
    </row>
    <row r="2491" spans="34:37" x14ac:dyDescent="0.35">
      <c r="AH2491" s="9"/>
      <c r="AI2491" s="9"/>
      <c r="AJ2491" s="4"/>
      <c r="AK2491" s="4"/>
    </row>
    <row r="2492" spans="34:37" x14ac:dyDescent="0.35">
      <c r="AH2492" s="9"/>
      <c r="AI2492" s="9"/>
      <c r="AJ2492" s="4"/>
      <c r="AK2492" s="4"/>
    </row>
    <row r="2493" spans="34:37" x14ac:dyDescent="0.35">
      <c r="AH2493" s="9"/>
      <c r="AI2493" s="9"/>
      <c r="AJ2493" s="4"/>
      <c r="AK2493" s="4"/>
    </row>
    <row r="2494" spans="34:37" x14ac:dyDescent="0.35">
      <c r="AH2494" s="9"/>
      <c r="AI2494" s="9"/>
      <c r="AJ2494" s="4"/>
      <c r="AK2494" s="4"/>
    </row>
    <row r="2495" spans="34:37" x14ac:dyDescent="0.35">
      <c r="AH2495" s="9"/>
      <c r="AI2495" s="9"/>
      <c r="AJ2495" s="4"/>
      <c r="AK2495" s="4"/>
    </row>
    <row r="2496" spans="34:37" x14ac:dyDescent="0.35">
      <c r="AH2496" s="9"/>
      <c r="AI2496" s="9"/>
      <c r="AJ2496" s="4"/>
      <c r="AK2496" s="4"/>
    </row>
    <row r="2497" spans="34:37" x14ac:dyDescent="0.35">
      <c r="AH2497" s="9"/>
      <c r="AI2497" s="9"/>
      <c r="AJ2497" s="4"/>
      <c r="AK2497" s="4"/>
    </row>
    <row r="2498" spans="34:37" x14ac:dyDescent="0.35">
      <c r="AH2498" s="9"/>
      <c r="AI2498" s="9"/>
      <c r="AJ2498" s="4"/>
      <c r="AK2498" s="4"/>
    </row>
    <row r="2499" spans="34:37" x14ac:dyDescent="0.35">
      <c r="AH2499" s="9"/>
      <c r="AI2499" s="9"/>
      <c r="AJ2499" s="4"/>
      <c r="AK2499" s="4"/>
    </row>
    <row r="2500" spans="34:37" x14ac:dyDescent="0.35">
      <c r="AH2500" s="9"/>
      <c r="AI2500" s="9"/>
      <c r="AJ2500" s="4"/>
      <c r="AK2500" s="4"/>
    </row>
    <row r="2501" spans="34:37" x14ac:dyDescent="0.35">
      <c r="AH2501" s="9"/>
      <c r="AI2501" s="9"/>
      <c r="AJ2501" s="4"/>
      <c r="AK2501" s="4"/>
    </row>
    <row r="2502" spans="34:37" x14ac:dyDescent="0.35">
      <c r="AH2502" s="9"/>
      <c r="AI2502" s="9"/>
      <c r="AJ2502" s="4"/>
      <c r="AK2502" s="4"/>
    </row>
    <row r="2503" spans="34:37" x14ac:dyDescent="0.35">
      <c r="AH2503" s="9"/>
      <c r="AI2503" s="9"/>
      <c r="AJ2503" s="4"/>
      <c r="AK2503" s="4"/>
    </row>
    <row r="2504" spans="34:37" x14ac:dyDescent="0.35">
      <c r="AH2504" s="9"/>
      <c r="AI2504" s="9"/>
      <c r="AJ2504" s="4"/>
      <c r="AK2504" s="4"/>
    </row>
    <row r="2505" spans="34:37" x14ac:dyDescent="0.35">
      <c r="AH2505" s="9"/>
      <c r="AI2505" s="9"/>
      <c r="AJ2505" s="4"/>
      <c r="AK2505" s="4"/>
    </row>
    <row r="2506" spans="34:37" x14ac:dyDescent="0.35">
      <c r="AH2506" s="9"/>
      <c r="AI2506" s="9"/>
      <c r="AJ2506" s="4"/>
      <c r="AK2506" s="4"/>
    </row>
    <row r="2507" spans="34:37" x14ac:dyDescent="0.35">
      <c r="AH2507" s="9"/>
      <c r="AI2507" s="9"/>
      <c r="AJ2507" s="4"/>
      <c r="AK2507" s="4"/>
    </row>
    <row r="2508" spans="34:37" x14ac:dyDescent="0.35">
      <c r="AH2508" s="9"/>
      <c r="AI2508" s="9"/>
      <c r="AJ2508" s="4"/>
      <c r="AK2508" s="4"/>
    </row>
    <row r="2509" spans="34:37" x14ac:dyDescent="0.35">
      <c r="AH2509" s="9"/>
      <c r="AI2509" s="9"/>
      <c r="AJ2509" s="4"/>
      <c r="AK2509" s="4"/>
    </row>
    <row r="2510" spans="34:37" x14ac:dyDescent="0.35">
      <c r="AH2510" s="9"/>
      <c r="AI2510" s="9"/>
      <c r="AJ2510" s="4"/>
      <c r="AK2510" s="4"/>
    </row>
    <row r="2511" spans="34:37" x14ac:dyDescent="0.35">
      <c r="AH2511" s="9"/>
      <c r="AI2511" s="9"/>
      <c r="AJ2511" s="4"/>
      <c r="AK2511" s="4"/>
    </row>
    <row r="2512" spans="34:37" x14ac:dyDescent="0.35">
      <c r="AH2512" s="9"/>
      <c r="AI2512" s="9"/>
      <c r="AJ2512" s="4"/>
      <c r="AK2512" s="4"/>
    </row>
    <row r="2513" spans="34:37" x14ac:dyDescent="0.35">
      <c r="AH2513" s="9"/>
      <c r="AI2513" s="9"/>
      <c r="AJ2513" s="4"/>
      <c r="AK2513" s="4"/>
    </row>
    <row r="2514" spans="34:37" x14ac:dyDescent="0.35">
      <c r="AH2514" s="9"/>
      <c r="AI2514" s="9"/>
      <c r="AJ2514" s="4"/>
      <c r="AK2514" s="4"/>
    </row>
    <row r="2515" spans="34:37" x14ac:dyDescent="0.35">
      <c r="AH2515" s="9"/>
      <c r="AI2515" s="9"/>
      <c r="AJ2515" s="4"/>
      <c r="AK2515" s="4"/>
    </row>
    <row r="2516" spans="34:37" x14ac:dyDescent="0.35">
      <c r="AH2516" s="9"/>
      <c r="AI2516" s="9"/>
      <c r="AJ2516" s="4"/>
      <c r="AK2516" s="4"/>
    </row>
    <row r="2517" spans="34:37" x14ac:dyDescent="0.35">
      <c r="AH2517" s="9"/>
      <c r="AI2517" s="9"/>
      <c r="AJ2517" s="4"/>
      <c r="AK2517" s="4"/>
    </row>
    <row r="2518" spans="34:37" x14ac:dyDescent="0.35">
      <c r="AH2518" s="9"/>
      <c r="AI2518" s="9"/>
      <c r="AJ2518" s="4"/>
      <c r="AK2518" s="4"/>
    </row>
    <row r="2519" spans="34:37" x14ac:dyDescent="0.35">
      <c r="AH2519" s="9"/>
      <c r="AI2519" s="9"/>
      <c r="AJ2519" s="4"/>
      <c r="AK2519" s="4"/>
    </row>
    <row r="2520" spans="34:37" x14ac:dyDescent="0.35">
      <c r="AH2520" s="9"/>
      <c r="AI2520" s="9"/>
      <c r="AJ2520" s="4"/>
      <c r="AK2520" s="4"/>
    </row>
    <row r="2521" spans="34:37" x14ac:dyDescent="0.35">
      <c r="AH2521" s="9"/>
      <c r="AI2521" s="9"/>
      <c r="AJ2521" s="4"/>
      <c r="AK2521" s="4"/>
    </row>
    <row r="2522" spans="34:37" x14ac:dyDescent="0.35">
      <c r="AH2522" s="9"/>
      <c r="AI2522" s="9"/>
      <c r="AJ2522" s="4"/>
      <c r="AK2522" s="4"/>
    </row>
    <row r="2523" spans="34:37" x14ac:dyDescent="0.35">
      <c r="AH2523" s="9"/>
      <c r="AI2523" s="9"/>
      <c r="AJ2523" s="4"/>
      <c r="AK2523" s="4"/>
    </row>
    <row r="2524" spans="34:37" x14ac:dyDescent="0.35">
      <c r="AH2524" s="9"/>
      <c r="AI2524" s="9"/>
      <c r="AJ2524" s="4"/>
      <c r="AK2524" s="4"/>
    </row>
    <row r="2525" spans="34:37" x14ac:dyDescent="0.35">
      <c r="AH2525" s="9"/>
      <c r="AI2525" s="9"/>
      <c r="AJ2525" s="4"/>
      <c r="AK2525" s="4"/>
    </row>
    <row r="2526" spans="34:37" x14ac:dyDescent="0.35">
      <c r="AH2526" s="9"/>
      <c r="AI2526" s="9"/>
      <c r="AJ2526" s="4"/>
      <c r="AK2526" s="4"/>
    </row>
    <row r="2527" spans="34:37" x14ac:dyDescent="0.35">
      <c r="AH2527" s="9"/>
      <c r="AI2527" s="9"/>
      <c r="AJ2527" s="4"/>
      <c r="AK2527" s="4"/>
    </row>
    <row r="2528" spans="34:37" x14ac:dyDescent="0.35">
      <c r="AH2528" s="9"/>
      <c r="AI2528" s="9"/>
      <c r="AJ2528" s="4"/>
      <c r="AK2528" s="4"/>
    </row>
    <row r="2529" spans="34:37" x14ac:dyDescent="0.35">
      <c r="AH2529" s="9"/>
      <c r="AI2529" s="9"/>
      <c r="AJ2529" s="4"/>
      <c r="AK2529" s="4"/>
    </row>
    <row r="2530" spans="34:37" x14ac:dyDescent="0.35">
      <c r="AH2530" s="9"/>
      <c r="AI2530" s="9"/>
      <c r="AJ2530" s="4"/>
      <c r="AK2530" s="4"/>
    </row>
    <row r="2531" spans="34:37" x14ac:dyDescent="0.35">
      <c r="AH2531" s="9"/>
      <c r="AI2531" s="9"/>
      <c r="AJ2531" s="4"/>
      <c r="AK2531" s="4"/>
    </row>
    <row r="2532" spans="34:37" x14ac:dyDescent="0.35">
      <c r="AH2532" s="9"/>
      <c r="AI2532" s="9"/>
      <c r="AJ2532" s="4"/>
      <c r="AK2532" s="4"/>
    </row>
    <row r="2533" spans="34:37" x14ac:dyDescent="0.35">
      <c r="AH2533" s="9"/>
      <c r="AI2533" s="9"/>
      <c r="AJ2533" s="4"/>
      <c r="AK2533" s="4"/>
    </row>
    <row r="2534" spans="34:37" x14ac:dyDescent="0.35">
      <c r="AH2534" s="9"/>
      <c r="AI2534" s="9"/>
      <c r="AJ2534" s="4"/>
      <c r="AK2534" s="4"/>
    </row>
    <row r="2535" spans="34:37" x14ac:dyDescent="0.35">
      <c r="AH2535" s="9"/>
      <c r="AI2535" s="9"/>
      <c r="AJ2535" s="4"/>
      <c r="AK2535" s="4"/>
    </row>
    <row r="2536" spans="34:37" x14ac:dyDescent="0.35">
      <c r="AH2536" s="9"/>
      <c r="AI2536" s="9"/>
      <c r="AJ2536" s="4"/>
      <c r="AK2536" s="4"/>
    </row>
    <row r="2537" spans="34:37" x14ac:dyDescent="0.35">
      <c r="AH2537" s="9"/>
      <c r="AI2537" s="9"/>
      <c r="AJ2537" s="4"/>
      <c r="AK2537" s="4"/>
    </row>
    <row r="2538" spans="34:37" x14ac:dyDescent="0.35">
      <c r="AH2538" s="9"/>
      <c r="AI2538" s="9"/>
      <c r="AJ2538" s="4"/>
      <c r="AK2538" s="4"/>
    </row>
    <row r="2539" spans="34:37" x14ac:dyDescent="0.35">
      <c r="AH2539" s="9"/>
      <c r="AI2539" s="9"/>
      <c r="AJ2539" s="4"/>
      <c r="AK2539" s="4"/>
    </row>
    <row r="2540" spans="34:37" x14ac:dyDescent="0.35">
      <c r="AH2540" s="9"/>
      <c r="AI2540" s="9"/>
      <c r="AJ2540" s="4"/>
      <c r="AK2540" s="4"/>
    </row>
    <row r="2541" spans="34:37" x14ac:dyDescent="0.35">
      <c r="AH2541" s="9"/>
      <c r="AI2541" s="9"/>
      <c r="AJ2541" s="4"/>
      <c r="AK2541" s="4"/>
    </row>
    <row r="2542" spans="34:37" x14ac:dyDescent="0.35">
      <c r="AH2542" s="9"/>
      <c r="AI2542" s="9"/>
      <c r="AJ2542" s="4"/>
      <c r="AK2542" s="4"/>
    </row>
    <row r="2543" spans="34:37" x14ac:dyDescent="0.35">
      <c r="AH2543" s="9"/>
      <c r="AI2543" s="9"/>
      <c r="AJ2543" s="4"/>
      <c r="AK2543" s="4"/>
    </row>
    <row r="2544" spans="34:37" x14ac:dyDescent="0.35">
      <c r="AH2544" s="9"/>
      <c r="AI2544" s="9"/>
      <c r="AJ2544" s="4"/>
      <c r="AK2544" s="4"/>
    </row>
    <row r="2545" spans="34:37" x14ac:dyDescent="0.35">
      <c r="AH2545" s="9"/>
      <c r="AI2545" s="9"/>
      <c r="AJ2545" s="4"/>
      <c r="AK2545" s="4"/>
    </row>
    <row r="2546" spans="34:37" x14ac:dyDescent="0.35">
      <c r="AH2546" s="9"/>
      <c r="AI2546" s="9"/>
      <c r="AJ2546" s="4"/>
      <c r="AK2546" s="4"/>
    </row>
    <row r="2547" spans="34:37" x14ac:dyDescent="0.35">
      <c r="AH2547" s="9"/>
      <c r="AI2547" s="9"/>
      <c r="AJ2547" s="4"/>
      <c r="AK2547" s="4"/>
    </row>
    <row r="2548" spans="34:37" x14ac:dyDescent="0.35">
      <c r="AH2548" s="9"/>
      <c r="AI2548" s="9"/>
      <c r="AJ2548" s="4"/>
      <c r="AK2548" s="4"/>
    </row>
    <row r="2549" spans="34:37" x14ac:dyDescent="0.35">
      <c r="AH2549" s="9"/>
      <c r="AI2549" s="9"/>
      <c r="AJ2549" s="4"/>
      <c r="AK2549" s="4"/>
    </row>
    <row r="2550" spans="34:37" x14ac:dyDescent="0.35">
      <c r="AH2550" s="9"/>
      <c r="AI2550" s="9"/>
      <c r="AJ2550" s="4"/>
      <c r="AK2550" s="4"/>
    </row>
    <row r="2551" spans="34:37" x14ac:dyDescent="0.35">
      <c r="AH2551" s="9"/>
      <c r="AI2551" s="9"/>
      <c r="AJ2551" s="4"/>
      <c r="AK2551" s="4"/>
    </row>
    <row r="2552" spans="34:37" x14ac:dyDescent="0.35">
      <c r="AH2552" s="9"/>
      <c r="AI2552" s="9"/>
      <c r="AJ2552" s="4"/>
      <c r="AK2552" s="4"/>
    </row>
    <row r="2553" spans="34:37" x14ac:dyDescent="0.35">
      <c r="AH2553" s="9"/>
      <c r="AI2553" s="9"/>
      <c r="AJ2553" s="4"/>
      <c r="AK2553" s="4"/>
    </row>
    <row r="2554" spans="34:37" x14ac:dyDescent="0.35">
      <c r="AH2554" s="9"/>
      <c r="AI2554" s="9"/>
      <c r="AJ2554" s="4"/>
      <c r="AK2554" s="4"/>
    </row>
    <row r="2555" spans="34:37" x14ac:dyDescent="0.35">
      <c r="AH2555" s="9"/>
      <c r="AI2555" s="9"/>
      <c r="AJ2555" s="4"/>
      <c r="AK2555" s="4"/>
    </row>
    <row r="2556" spans="34:37" x14ac:dyDescent="0.35">
      <c r="AH2556" s="9"/>
      <c r="AI2556" s="9"/>
      <c r="AJ2556" s="4"/>
      <c r="AK2556" s="4"/>
    </row>
    <row r="2557" spans="34:37" x14ac:dyDescent="0.35">
      <c r="AH2557" s="9"/>
      <c r="AI2557" s="9"/>
      <c r="AJ2557" s="4"/>
      <c r="AK2557" s="4"/>
    </row>
    <row r="2558" spans="34:37" x14ac:dyDescent="0.35">
      <c r="AH2558" s="9"/>
      <c r="AI2558" s="9"/>
      <c r="AJ2558" s="4"/>
      <c r="AK2558" s="4"/>
    </row>
    <row r="2559" spans="34:37" x14ac:dyDescent="0.35">
      <c r="AH2559" s="9"/>
      <c r="AI2559" s="9"/>
      <c r="AJ2559" s="4"/>
      <c r="AK2559" s="4"/>
    </row>
    <row r="2560" spans="34:37" x14ac:dyDescent="0.35">
      <c r="AH2560" s="9"/>
      <c r="AI2560" s="9"/>
      <c r="AJ2560" s="4"/>
      <c r="AK2560" s="4"/>
    </row>
    <row r="2561" spans="34:37" x14ac:dyDescent="0.35">
      <c r="AH2561" s="9"/>
      <c r="AI2561" s="9"/>
      <c r="AJ2561" s="4"/>
      <c r="AK2561" s="4"/>
    </row>
    <row r="2562" spans="34:37" x14ac:dyDescent="0.35">
      <c r="AH2562" s="9"/>
      <c r="AI2562" s="9"/>
      <c r="AJ2562" s="4"/>
      <c r="AK2562" s="4"/>
    </row>
    <row r="2563" spans="34:37" x14ac:dyDescent="0.35">
      <c r="AH2563" s="9"/>
      <c r="AI2563" s="9"/>
      <c r="AJ2563" s="4"/>
      <c r="AK2563" s="4"/>
    </row>
    <row r="2564" spans="34:37" x14ac:dyDescent="0.35">
      <c r="AH2564" s="9"/>
      <c r="AI2564" s="9"/>
      <c r="AJ2564" s="4"/>
      <c r="AK2564" s="4"/>
    </row>
    <row r="2565" spans="34:37" x14ac:dyDescent="0.35">
      <c r="AH2565" s="9"/>
      <c r="AI2565" s="9"/>
      <c r="AJ2565" s="4"/>
      <c r="AK2565" s="4"/>
    </row>
    <row r="2566" spans="34:37" x14ac:dyDescent="0.35">
      <c r="AH2566" s="9"/>
      <c r="AI2566" s="9"/>
      <c r="AJ2566" s="4"/>
      <c r="AK2566" s="4"/>
    </row>
    <row r="2567" spans="34:37" x14ac:dyDescent="0.35">
      <c r="AH2567" s="9"/>
      <c r="AI2567" s="9"/>
      <c r="AJ2567" s="4"/>
      <c r="AK2567" s="4"/>
    </row>
    <row r="2568" spans="34:37" x14ac:dyDescent="0.35">
      <c r="AH2568" s="9"/>
      <c r="AI2568" s="9"/>
      <c r="AJ2568" s="4"/>
      <c r="AK2568" s="4"/>
    </row>
    <row r="2569" spans="34:37" x14ac:dyDescent="0.35">
      <c r="AH2569" s="9"/>
      <c r="AI2569" s="9"/>
      <c r="AJ2569" s="4"/>
      <c r="AK2569" s="4"/>
    </row>
    <row r="2570" spans="34:37" x14ac:dyDescent="0.35">
      <c r="AH2570" s="9"/>
      <c r="AI2570" s="9"/>
      <c r="AJ2570" s="4"/>
      <c r="AK2570" s="4"/>
    </row>
    <row r="2571" spans="34:37" x14ac:dyDescent="0.35">
      <c r="AH2571" s="9"/>
      <c r="AI2571" s="9"/>
      <c r="AJ2571" s="4"/>
      <c r="AK2571" s="4"/>
    </row>
    <row r="2572" spans="34:37" x14ac:dyDescent="0.35">
      <c r="AH2572" s="9"/>
      <c r="AI2572" s="9"/>
      <c r="AJ2572" s="4"/>
      <c r="AK2572" s="4"/>
    </row>
    <row r="2573" spans="34:37" x14ac:dyDescent="0.35">
      <c r="AH2573" s="9"/>
      <c r="AI2573" s="9"/>
      <c r="AJ2573" s="4"/>
      <c r="AK2573" s="4"/>
    </row>
    <row r="2574" spans="34:37" x14ac:dyDescent="0.35">
      <c r="AH2574" s="9"/>
      <c r="AI2574" s="9"/>
      <c r="AJ2574" s="4"/>
      <c r="AK2574" s="4"/>
    </row>
    <row r="2575" spans="34:37" x14ac:dyDescent="0.35">
      <c r="AH2575" s="9"/>
      <c r="AI2575" s="9"/>
      <c r="AJ2575" s="4"/>
      <c r="AK2575" s="4"/>
    </row>
    <row r="2576" spans="34:37" x14ac:dyDescent="0.35">
      <c r="AH2576" s="9"/>
      <c r="AI2576" s="9"/>
      <c r="AJ2576" s="4"/>
      <c r="AK2576" s="4"/>
    </row>
    <row r="2577" spans="34:37" x14ac:dyDescent="0.35">
      <c r="AH2577" s="9"/>
      <c r="AI2577" s="9"/>
      <c r="AJ2577" s="4"/>
      <c r="AK2577" s="4"/>
    </row>
    <row r="2578" spans="34:37" x14ac:dyDescent="0.35">
      <c r="AH2578" s="9"/>
      <c r="AI2578" s="9"/>
      <c r="AJ2578" s="4"/>
      <c r="AK2578" s="4"/>
    </row>
    <row r="2579" spans="34:37" x14ac:dyDescent="0.35">
      <c r="AH2579" s="9"/>
      <c r="AI2579" s="9"/>
      <c r="AJ2579" s="4"/>
      <c r="AK2579" s="4"/>
    </row>
    <row r="2580" spans="34:37" x14ac:dyDescent="0.35">
      <c r="AH2580" s="9"/>
      <c r="AI2580" s="9"/>
      <c r="AJ2580" s="4"/>
      <c r="AK2580" s="4"/>
    </row>
    <row r="2581" spans="34:37" x14ac:dyDescent="0.35">
      <c r="AH2581" s="9"/>
      <c r="AI2581" s="9"/>
      <c r="AJ2581" s="4"/>
      <c r="AK2581" s="4"/>
    </row>
    <row r="2582" spans="34:37" x14ac:dyDescent="0.35">
      <c r="AH2582" s="9"/>
      <c r="AI2582" s="9"/>
      <c r="AJ2582" s="4"/>
      <c r="AK2582" s="4"/>
    </row>
    <row r="2583" spans="34:37" x14ac:dyDescent="0.35">
      <c r="AH2583" s="9"/>
      <c r="AI2583" s="9"/>
      <c r="AJ2583" s="4"/>
      <c r="AK2583" s="4"/>
    </row>
    <row r="2584" spans="34:37" x14ac:dyDescent="0.35">
      <c r="AH2584" s="9"/>
      <c r="AI2584" s="9"/>
      <c r="AJ2584" s="4"/>
      <c r="AK2584" s="4"/>
    </row>
    <row r="2585" spans="34:37" x14ac:dyDescent="0.35">
      <c r="AH2585" s="9"/>
      <c r="AI2585" s="9"/>
      <c r="AJ2585" s="4"/>
      <c r="AK2585" s="4"/>
    </row>
    <row r="2586" spans="34:37" x14ac:dyDescent="0.35">
      <c r="AH2586" s="9"/>
      <c r="AI2586" s="9"/>
      <c r="AJ2586" s="4"/>
      <c r="AK2586" s="4"/>
    </row>
    <row r="2587" spans="34:37" x14ac:dyDescent="0.35">
      <c r="AH2587" s="9"/>
      <c r="AI2587" s="9"/>
      <c r="AJ2587" s="4"/>
      <c r="AK2587" s="4"/>
    </row>
    <row r="2588" spans="34:37" x14ac:dyDescent="0.35">
      <c r="AH2588" s="9"/>
      <c r="AI2588" s="9"/>
      <c r="AJ2588" s="4"/>
      <c r="AK2588" s="4"/>
    </row>
    <row r="2589" spans="34:37" x14ac:dyDescent="0.35">
      <c r="AH2589" s="9"/>
      <c r="AI2589" s="9"/>
      <c r="AJ2589" s="4"/>
      <c r="AK2589" s="4"/>
    </row>
    <row r="2590" spans="34:37" x14ac:dyDescent="0.35">
      <c r="AH2590" s="9"/>
      <c r="AI2590" s="9"/>
      <c r="AJ2590" s="4"/>
      <c r="AK2590" s="4"/>
    </row>
    <row r="2591" spans="34:37" x14ac:dyDescent="0.35">
      <c r="AH2591" s="9"/>
      <c r="AI2591" s="9"/>
      <c r="AJ2591" s="4"/>
      <c r="AK2591" s="4"/>
    </row>
    <row r="2592" spans="34:37" x14ac:dyDescent="0.35">
      <c r="AH2592" s="9"/>
      <c r="AI2592" s="9"/>
      <c r="AJ2592" s="4"/>
      <c r="AK2592" s="4"/>
    </row>
    <row r="2593" spans="34:37" x14ac:dyDescent="0.35">
      <c r="AH2593" s="9"/>
      <c r="AI2593" s="9"/>
      <c r="AJ2593" s="4"/>
      <c r="AK2593" s="4"/>
    </row>
    <row r="2594" spans="34:37" x14ac:dyDescent="0.35">
      <c r="AH2594" s="9"/>
      <c r="AI2594" s="9"/>
      <c r="AJ2594" s="4"/>
      <c r="AK2594" s="4"/>
    </row>
    <row r="2595" spans="34:37" x14ac:dyDescent="0.35">
      <c r="AH2595" s="9"/>
      <c r="AI2595" s="9"/>
      <c r="AJ2595" s="4"/>
      <c r="AK2595" s="4"/>
    </row>
    <row r="2596" spans="34:37" x14ac:dyDescent="0.35">
      <c r="AH2596" s="9"/>
      <c r="AI2596" s="9"/>
      <c r="AJ2596" s="4"/>
      <c r="AK2596" s="4"/>
    </row>
    <row r="2597" spans="34:37" x14ac:dyDescent="0.35">
      <c r="AH2597" s="9"/>
      <c r="AI2597" s="9"/>
      <c r="AJ2597" s="4"/>
      <c r="AK2597" s="4"/>
    </row>
    <row r="2598" spans="34:37" x14ac:dyDescent="0.35">
      <c r="AH2598" s="9"/>
      <c r="AI2598" s="9"/>
      <c r="AJ2598" s="4"/>
      <c r="AK2598" s="4"/>
    </row>
    <row r="2599" spans="34:37" x14ac:dyDescent="0.35">
      <c r="AH2599" s="9"/>
      <c r="AI2599" s="9"/>
      <c r="AJ2599" s="4"/>
      <c r="AK2599" s="4"/>
    </row>
    <row r="2600" spans="34:37" x14ac:dyDescent="0.35">
      <c r="AH2600" s="9"/>
      <c r="AI2600" s="9"/>
      <c r="AJ2600" s="4"/>
      <c r="AK2600" s="4"/>
    </row>
    <row r="2601" spans="34:37" x14ac:dyDescent="0.35">
      <c r="AH2601" s="9"/>
      <c r="AI2601" s="9"/>
      <c r="AJ2601" s="4"/>
      <c r="AK2601" s="4"/>
    </row>
    <row r="2602" spans="34:37" x14ac:dyDescent="0.35">
      <c r="AH2602" s="9"/>
      <c r="AI2602" s="9"/>
      <c r="AJ2602" s="4"/>
      <c r="AK2602" s="4"/>
    </row>
    <row r="2603" spans="34:37" x14ac:dyDescent="0.35">
      <c r="AH2603" s="9"/>
      <c r="AI2603" s="9"/>
      <c r="AJ2603" s="4"/>
      <c r="AK2603" s="4"/>
    </row>
    <row r="2604" spans="34:37" x14ac:dyDescent="0.35">
      <c r="AH2604" s="9"/>
      <c r="AI2604" s="9"/>
      <c r="AJ2604" s="4"/>
      <c r="AK2604" s="4"/>
    </row>
    <row r="2605" spans="34:37" x14ac:dyDescent="0.35">
      <c r="AH2605" s="9"/>
      <c r="AI2605" s="9"/>
      <c r="AJ2605" s="4"/>
      <c r="AK2605" s="4"/>
    </row>
    <row r="2606" spans="34:37" x14ac:dyDescent="0.35">
      <c r="AH2606" s="9"/>
      <c r="AI2606" s="9"/>
      <c r="AJ2606" s="4"/>
      <c r="AK2606" s="4"/>
    </row>
    <row r="2607" spans="34:37" x14ac:dyDescent="0.35">
      <c r="AH2607" s="9"/>
      <c r="AI2607" s="9"/>
      <c r="AJ2607" s="4"/>
      <c r="AK2607" s="4"/>
    </row>
    <row r="2608" spans="34:37" x14ac:dyDescent="0.35">
      <c r="AH2608" s="9"/>
      <c r="AI2608" s="9"/>
      <c r="AJ2608" s="4"/>
      <c r="AK2608" s="4"/>
    </row>
    <row r="2609" spans="34:37" x14ac:dyDescent="0.35">
      <c r="AH2609" s="9"/>
      <c r="AI2609" s="9"/>
      <c r="AJ2609" s="4"/>
      <c r="AK2609" s="4"/>
    </row>
    <row r="2610" spans="34:37" x14ac:dyDescent="0.35">
      <c r="AH2610" s="9"/>
      <c r="AI2610" s="9"/>
      <c r="AJ2610" s="4"/>
      <c r="AK2610" s="4"/>
    </row>
    <row r="2611" spans="34:37" x14ac:dyDescent="0.35">
      <c r="AH2611" s="9"/>
      <c r="AI2611" s="9"/>
      <c r="AJ2611" s="4"/>
      <c r="AK2611" s="4"/>
    </row>
    <row r="2612" spans="34:37" x14ac:dyDescent="0.35">
      <c r="AH2612" s="9"/>
      <c r="AI2612" s="9"/>
      <c r="AJ2612" s="4"/>
      <c r="AK2612" s="4"/>
    </row>
    <row r="2613" spans="34:37" x14ac:dyDescent="0.35">
      <c r="AH2613" s="9"/>
      <c r="AI2613" s="9"/>
      <c r="AJ2613" s="4"/>
      <c r="AK2613" s="4"/>
    </row>
    <row r="2614" spans="34:37" x14ac:dyDescent="0.35">
      <c r="AH2614" s="9"/>
      <c r="AI2614" s="9"/>
      <c r="AJ2614" s="4"/>
      <c r="AK2614" s="4"/>
    </row>
    <row r="2615" spans="34:37" x14ac:dyDescent="0.35">
      <c r="AH2615" s="9"/>
      <c r="AI2615" s="9"/>
      <c r="AJ2615" s="4"/>
      <c r="AK2615" s="4"/>
    </row>
    <row r="2616" spans="34:37" x14ac:dyDescent="0.35">
      <c r="AH2616" s="9"/>
      <c r="AI2616" s="9"/>
      <c r="AJ2616" s="4"/>
      <c r="AK2616" s="4"/>
    </row>
    <row r="2617" spans="34:37" x14ac:dyDescent="0.35">
      <c r="AH2617" s="9"/>
      <c r="AI2617" s="9"/>
      <c r="AJ2617" s="4"/>
      <c r="AK2617" s="4"/>
    </row>
    <row r="2618" spans="34:37" x14ac:dyDescent="0.35">
      <c r="AH2618" s="9"/>
      <c r="AI2618" s="9"/>
      <c r="AJ2618" s="4"/>
      <c r="AK2618" s="4"/>
    </row>
    <row r="2619" spans="34:37" x14ac:dyDescent="0.35">
      <c r="AH2619" s="9"/>
      <c r="AI2619" s="9"/>
      <c r="AJ2619" s="4"/>
      <c r="AK2619" s="4"/>
    </row>
    <row r="2620" spans="34:37" x14ac:dyDescent="0.35">
      <c r="AH2620" s="9"/>
      <c r="AI2620" s="9"/>
      <c r="AJ2620" s="4"/>
      <c r="AK2620" s="4"/>
    </row>
    <row r="2621" spans="34:37" x14ac:dyDescent="0.35">
      <c r="AH2621" s="9"/>
      <c r="AI2621" s="9"/>
      <c r="AJ2621" s="4"/>
      <c r="AK2621" s="4"/>
    </row>
    <row r="2622" spans="34:37" x14ac:dyDescent="0.35">
      <c r="AH2622" s="9"/>
      <c r="AI2622" s="9"/>
      <c r="AJ2622" s="4"/>
      <c r="AK2622" s="4"/>
    </row>
    <row r="2623" spans="34:37" x14ac:dyDescent="0.35">
      <c r="AH2623" s="9"/>
      <c r="AI2623" s="9"/>
      <c r="AJ2623" s="4"/>
      <c r="AK2623" s="4"/>
    </row>
    <row r="2624" spans="34:37" x14ac:dyDescent="0.35">
      <c r="AH2624" s="9"/>
      <c r="AI2624" s="9"/>
      <c r="AJ2624" s="4"/>
      <c r="AK2624" s="4"/>
    </row>
    <row r="2625" spans="34:37" x14ac:dyDescent="0.35">
      <c r="AH2625" s="9"/>
      <c r="AI2625" s="9"/>
      <c r="AJ2625" s="4"/>
      <c r="AK2625" s="4"/>
    </row>
    <row r="2626" spans="34:37" x14ac:dyDescent="0.35">
      <c r="AH2626" s="9"/>
      <c r="AI2626" s="9"/>
      <c r="AJ2626" s="4"/>
      <c r="AK2626" s="4"/>
    </row>
    <row r="2627" spans="34:37" x14ac:dyDescent="0.35">
      <c r="AH2627" s="9"/>
      <c r="AI2627" s="9"/>
      <c r="AJ2627" s="4"/>
      <c r="AK2627" s="4"/>
    </row>
    <row r="2628" spans="34:37" x14ac:dyDescent="0.35">
      <c r="AH2628" s="9"/>
      <c r="AI2628" s="9"/>
      <c r="AJ2628" s="4"/>
      <c r="AK2628" s="4"/>
    </row>
    <row r="2629" spans="34:37" x14ac:dyDescent="0.35">
      <c r="AH2629" s="9"/>
      <c r="AI2629" s="9"/>
      <c r="AJ2629" s="4"/>
      <c r="AK2629" s="4"/>
    </row>
    <row r="2630" spans="34:37" x14ac:dyDescent="0.35">
      <c r="AH2630" s="9"/>
      <c r="AI2630" s="9"/>
      <c r="AJ2630" s="4"/>
      <c r="AK2630" s="4"/>
    </row>
    <row r="2631" spans="34:37" x14ac:dyDescent="0.35">
      <c r="AH2631" s="9"/>
      <c r="AI2631" s="9"/>
      <c r="AJ2631" s="4"/>
      <c r="AK2631" s="4"/>
    </row>
    <row r="2632" spans="34:37" x14ac:dyDescent="0.35">
      <c r="AH2632" s="9"/>
      <c r="AI2632" s="9"/>
      <c r="AJ2632" s="4"/>
      <c r="AK2632" s="4"/>
    </row>
    <row r="2633" spans="34:37" x14ac:dyDescent="0.35">
      <c r="AH2633" s="9"/>
      <c r="AI2633" s="9"/>
      <c r="AJ2633" s="4"/>
      <c r="AK2633" s="4"/>
    </row>
    <row r="2634" spans="34:37" x14ac:dyDescent="0.35">
      <c r="AH2634" s="9"/>
      <c r="AI2634" s="9"/>
      <c r="AJ2634" s="4"/>
      <c r="AK2634" s="4"/>
    </row>
    <row r="2635" spans="34:37" x14ac:dyDescent="0.35">
      <c r="AH2635" s="9"/>
      <c r="AI2635" s="9"/>
      <c r="AJ2635" s="4"/>
      <c r="AK2635" s="4"/>
    </row>
    <row r="2636" spans="34:37" x14ac:dyDescent="0.35">
      <c r="AH2636" s="9"/>
      <c r="AI2636" s="9"/>
      <c r="AJ2636" s="4"/>
      <c r="AK2636" s="4"/>
    </row>
    <row r="2637" spans="34:37" x14ac:dyDescent="0.35">
      <c r="AH2637" s="9"/>
      <c r="AI2637" s="9"/>
      <c r="AJ2637" s="4"/>
      <c r="AK2637" s="4"/>
    </row>
    <row r="2638" spans="34:37" x14ac:dyDescent="0.35">
      <c r="AH2638" s="9"/>
      <c r="AI2638" s="9"/>
      <c r="AJ2638" s="4"/>
      <c r="AK2638" s="4"/>
    </row>
    <row r="2639" spans="34:37" x14ac:dyDescent="0.35">
      <c r="AH2639" s="9"/>
      <c r="AI2639" s="9"/>
      <c r="AJ2639" s="4"/>
      <c r="AK2639" s="4"/>
    </row>
    <row r="2640" spans="34:37" x14ac:dyDescent="0.35">
      <c r="AH2640" s="9"/>
      <c r="AI2640" s="9"/>
      <c r="AJ2640" s="4"/>
      <c r="AK2640" s="4"/>
    </row>
    <row r="2641" spans="34:37" x14ac:dyDescent="0.35">
      <c r="AH2641" s="9"/>
      <c r="AI2641" s="9"/>
      <c r="AJ2641" s="4"/>
      <c r="AK2641" s="4"/>
    </row>
    <row r="2642" spans="34:37" x14ac:dyDescent="0.35">
      <c r="AH2642" s="9"/>
      <c r="AI2642" s="9"/>
      <c r="AJ2642" s="4"/>
      <c r="AK2642" s="4"/>
    </row>
    <row r="2643" spans="34:37" x14ac:dyDescent="0.35">
      <c r="AH2643" s="9"/>
      <c r="AI2643" s="9"/>
      <c r="AJ2643" s="4"/>
      <c r="AK2643" s="4"/>
    </row>
    <row r="2644" spans="34:37" x14ac:dyDescent="0.35">
      <c r="AH2644" s="9"/>
      <c r="AI2644" s="9"/>
      <c r="AJ2644" s="4"/>
      <c r="AK2644" s="4"/>
    </row>
    <row r="2645" spans="34:37" x14ac:dyDescent="0.35">
      <c r="AH2645" s="9"/>
      <c r="AI2645" s="9"/>
      <c r="AJ2645" s="4"/>
      <c r="AK2645" s="4"/>
    </row>
    <row r="2646" spans="34:37" x14ac:dyDescent="0.35">
      <c r="AH2646" s="9"/>
      <c r="AI2646" s="9"/>
      <c r="AJ2646" s="4"/>
      <c r="AK2646" s="4"/>
    </row>
    <row r="2647" spans="34:37" x14ac:dyDescent="0.35">
      <c r="AH2647" s="9"/>
      <c r="AI2647" s="9"/>
      <c r="AJ2647" s="4"/>
      <c r="AK2647" s="4"/>
    </row>
    <row r="2648" spans="34:37" x14ac:dyDescent="0.35">
      <c r="AH2648" s="9"/>
      <c r="AI2648" s="9"/>
      <c r="AJ2648" s="4"/>
      <c r="AK2648" s="4"/>
    </row>
    <row r="2649" spans="34:37" x14ac:dyDescent="0.35">
      <c r="AH2649" s="9"/>
      <c r="AI2649" s="9"/>
      <c r="AJ2649" s="4"/>
      <c r="AK2649" s="4"/>
    </row>
    <row r="2650" spans="34:37" x14ac:dyDescent="0.35">
      <c r="AH2650" s="9"/>
      <c r="AI2650" s="9"/>
      <c r="AJ2650" s="4"/>
      <c r="AK2650" s="4"/>
    </row>
    <row r="2651" spans="34:37" x14ac:dyDescent="0.35">
      <c r="AH2651" s="9"/>
      <c r="AI2651" s="9"/>
      <c r="AJ2651" s="4"/>
      <c r="AK2651" s="4"/>
    </row>
    <row r="2652" spans="34:37" x14ac:dyDescent="0.35">
      <c r="AH2652" s="9"/>
      <c r="AI2652" s="9"/>
      <c r="AJ2652" s="4"/>
      <c r="AK2652" s="4"/>
    </row>
    <row r="2653" spans="34:37" x14ac:dyDescent="0.35">
      <c r="AH2653" s="9"/>
      <c r="AI2653" s="9"/>
      <c r="AJ2653" s="4"/>
      <c r="AK2653" s="4"/>
    </row>
    <row r="2654" spans="34:37" x14ac:dyDescent="0.35">
      <c r="AH2654" s="9"/>
      <c r="AI2654" s="9"/>
      <c r="AJ2654" s="4"/>
      <c r="AK2654" s="4"/>
    </row>
    <row r="2655" spans="34:37" x14ac:dyDescent="0.35">
      <c r="AH2655" s="9"/>
      <c r="AI2655" s="9"/>
      <c r="AJ2655" s="4"/>
      <c r="AK2655" s="4"/>
    </row>
    <row r="2656" spans="34:37" x14ac:dyDescent="0.35">
      <c r="AH2656" s="9"/>
      <c r="AI2656" s="9"/>
      <c r="AJ2656" s="4"/>
      <c r="AK2656" s="4"/>
    </row>
    <row r="2657" spans="34:37" x14ac:dyDescent="0.35">
      <c r="AH2657" s="9"/>
      <c r="AI2657" s="9"/>
      <c r="AJ2657" s="4"/>
      <c r="AK2657" s="4"/>
    </row>
    <row r="2658" spans="34:37" x14ac:dyDescent="0.35">
      <c r="AH2658" s="9"/>
      <c r="AI2658" s="9"/>
      <c r="AJ2658" s="4"/>
      <c r="AK2658" s="4"/>
    </row>
    <row r="2659" spans="34:37" x14ac:dyDescent="0.35">
      <c r="AH2659" s="9"/>
      <c r="AI2659" s="9"/>
      <c r="AJ2659" s="4"/>
      <c r="AK2659" s="4"/>
    </row>
    <row r="2660" spans="34:37" x14ac:dyDescent="0.35">
      <c r="AH2660" s="9"/>
      <c r="AI2660" s="9"/>
      <c r="AJ2660" s="4"/>
      <c r="AK2660" s="4"/>
    </row>
    <row r="2661" spans="34:37" x14ac:dyDescent="0.35">
      <c r="AH2661" s="9"/>
      <c r="AI2661" s="9"/>
      <c r="AJ2661" s="4"/>
      <c r="AK2661" s="4"/>
    </row>
    <row r="2662" spans="34:37" x14ac:dyDescent="0.35">
      <c r="AH2662" s="9"/>
      <c r="AI2662" s="9"/>
      <c r="AJ2662" s="4"/>
      <c r="AK2662" s="4"/>
    </row>
    <row r="2663" spans="34:37" x14ac:dyDescent="0.35">
      <c r="AH2663" s="9"/>
      <c r="AI2663" s="9"/>
      <c r="AJ2663" s="4"/>
      <c r="AK2663" s="4"/>
    </row>
    <row r="2664" spans="34:37" x14ac:dyDescent="0.35">
      <c r="AH2664" s="9"/>
      <c r="AI2664" s="9"/>
      <c r="AJ2664" s="4"/>
      <c r="AK2664" s="4"/>
    </row>
    <row r="2665" spans="34:37" x14ac:dyDescent="0.35">
      <c r="AH2665" s="9"/>
      <c r="AI2665" s="9"/>
      <c r="AJ2665" s="4"/>
      <c r="AK2665" s="4"/>
    </row>
    <row r="2666" spans="34:37" x14ac:dyDescent="0.35">
      <c r="AH2666" s="9"/>
      <c r="AI2666" s="9"/>
      <c r="AJ2666" s="4"/>
      <c r="AK2666" s="4"/>
    </row>
    <row r="2667" spans="34:37" x14ac:dyDescent="0.35">
      <c r="AH2667" s="9"/>
      <c r="AI2667" s="9"/>
      <c r="AJ2667" s="4"/>
      <c r="AK2667" s="4"/>
    </row>
    <row r="2668" spans="34:37" x14ac:dyDescent="0.35">
      <c r="AH2668" s="9"/>
      <c r="AI2668" s="9"/>
      <c r="AJ2668" s="4"/>
      <c r="AK2668" s="4"/>
    </row>
    <row r="2669" spans="34:37" x14ac:dyDescent="0.35">
      <c r="AH2669" s="9"/>
      <c r="AI2669" s="9"/>
      <c r="AJ2669" s="4"/>
      <c r="AK2669" s="4"/>
    </row>
    <row r="2670" spans="34:37" x14ac:dyDescent="0.35">
      <c r="AH2670" s="9"/>
      <c r="AI2670" s="9"/>
      <c r="AJ2670" s="4"/>
      <c r="AK2670" s="4"/>
    </row>
    <row r="2671" spans="34:37" x14ac:dyDescent="0.35">
      <c r="AH2671" s="9"/>
      <c r="AI2671" s="9"/>
      <c r="AJ2671" s="4"/>
      <c r="AK2671" s="4"/>
    </row>
    <row r="2672" spans="34:37" x14ac:dyDescent="0.35">
      <c r="AH2672" s="9"/>
      <c r="AI2672" s="9"/>
      <c r="AJ2672" s="4"/>
      <c r="AK2672" s="4"/>
    </row>
    <row r="2673" spans="34:37" x14ac:dyDescent="0.35">
      <c r="AH2673" s="9"/>
      <c r="AI2673" s="9"/>
      <c r="AJ2673" s="4"/>
      <c r="AK2673" s="4"/>
    </row>
    <row r="2674" spans="34:37" x14ac:dyDescent="0.35">
      <c r="AH2674" s="9"/>
      <c r="AI2674" s="9"/>
      <c r="AJ2674" s="4"/>
      <c r="AK2674" s="4"/>
    </row>
    <row r="2675" spans="34:37" x14ac:dyDescent="0.35">
      <c r="AH2675" s="9"/>
      <c r="AI2675" s="9"/>
      <c r="AJ2675" s="4"/>
      <c r="AK2675" s="4"/>
    </row>
    <row r="2676" spans="34:37" x14ac:dyDescent="0.35">
      <c r="AH2676" s="9"/>
      <c r="AI2676" s="9"/>
      <c r="AJ2676" s="4"/>
      <c r="AK2676" s="4"/>
    </row>
    <row r="2677" spans="34:37" x14ac:dyDescent="0.35">
      <c r="AH2677" s="9"/>
      <c r="AI2677" s="9"/>
      <c r="AJ2677" s="4"/>
      <c r="AK2677" s="4"/>
    </row>
    <row r="2678" spans="34:37" x14ac:dyDescent="0.35">
      <c r="AH2678" s="9"/>
      <c r="AI2678" s="9"/>
      <c r="AJ2678" s="4"/>
      <c r="AK2678" s="4"/>
    </row>
    <row r="2679" spans="34:37" x14ac:dyDescent="0.35">
      <c r="AH2679" s="9"/>
      <c r="AI2679" s="9"/>
      <c r="AJ2679" s="4"/>
      <c r="AK2679" s="4"/>
    </row>
    <row r="2680" spans="34:37" x14ac:dyDescent="0.35">
      <c r="AH2680" s="9"/>
      <c r="AI2680" s="9"/>
      <c r="AJ2680" s="4"/>
      <c r="AK2680" s="4"/>
    </row>
    <row r="2681" spans="34:37" x14ac:dyDescent="0.35">
      <c r="AH2681" s="9"/>
      <c r="AI2681" s="9"/>
      <c r="AJ2681" s="4"/>
      <c r="AK2681" s="4"/>
    </row>
    <row r="2682" spans="34:37" x14ac:dyDescent="0.35">
      <c r="AH2682" s="9"/>
      <c r="AI2682" s="9"/>
      <c r="AJ2682" s="4"/>
      <c r="AK2682" s="4"/>
    </row>
    <row r="2683" spans="34:37" x14ac:dyDescent="0.35">
      <c r="AH2683" s="9"/>
      <c r="AI2683" s="9"/>
      <c r="AJ2683" s="4"/>
      <c r="AK2683" s="4"/>
    </row>
    <row r="2684" spans="34:37" x14ac:dyDescent="0.35">
      <c r="AH2684" s="9"/>
      <c r="AI2684" s="9"/>
      <c r="AJ2684" s="4"/>
      <c r="AK2684" s="4"/>
    </row>
    <row r="2685" spans="34:37" x14ac:dyDescent="0.35">
      <c r="AH2685" s="9"/>
      <c r="AI2685" s="9"/>
      <c r="AJ2685" s="4"/>
      <c r="AK2685" s="4"/>
    </row>
    <row r="2686" spans="34:37" x14ac:dyDescent="0.35">
      <c r="AH2686" s="9"/>
      <c r="AI2686" s="9"/>
      <c r="AJ2686" s="4"/>
      <c r="AK2686" s="4"/>
    </row>
    <row r="2687" spans="34:37" x14ac:dyDescent="0.35">
      <c r="AH2687" s="9"/>
      <c r="AI2687" s="9"/>
      <c r="AJ2687" s="4"/>
      <c r="AK2687" s="4"/>
    </row>
    <row r="2688" spans="34:37" x14ac:dyDescent="0.35">
      <c r="AH2688" s="9"/>
      <c r="AI2688" s="9"/>
      <c r="AJ2688" s="4"/>
      <c r="AK2688" s="4"/>
    </row>
    <row r="2689" spans="34:37" x14ac:dyDescent="0.35">
      <c r="AH2689" s="9"/>
      <c r="AI2689" s="9"/>
      <c r="AJ2689" s="4"/>
      <c r="AK2689" s="4"/>
    </row>
    <row r="2690" spans="34:37" x14ac:dyDescent="0.35">
      <c r="AH2690" s="9"/>
      <c r="AI2690" s="9"/>
      <c r="AJ2690" s="4"/>
      <c r="AK2690" s="4"/>
    </row>
    <row r="2691" spans="34:37" x14ac:dyDescent="0.35">
      <c r="AH2691" s="9"/>
      <c r="AI2691" s="9"/>
      <c r="AJ2691" s="4"/>
      <c r="AK2691" s="4"/>
    </row>
    <row r="2692" spans="34:37" x14ac:dyDescent="0.35">
      <c r="AH2692" s="9"/>
      <c r="AI2692" s="9"/>
      <c r="AJ2692" s="4"/>
      <c r="AK2692" s="4"/>
    </row>
    <row r="2693" spans="34:37" x14ac:dyDescent="0.35">
      <c r="AH2693" s="9"/>
      <c r="AI2693" s="9"/>
      <c r="AJ2693" s="4"/>
      <c r="AK2693" s="4"/>
    </row>
    <row r="2694" spans="34:37" x14ac:dyDescent="0.35">
      <c r="AH2694" s="9"/>
      <c r="AI2694" s="9"/>
      <c r="AJ2694" s="4"/>
      <c r="AK2694" s="4"/>
    </row>
    <row r="2695" spans="34:37" x14ac:dyDescent="0.35">
      <c r="AH2695" s="9"/>
      <c r="AI2695" s="9"/>
      <c r="AJ2695" s="4"/>
      <c r="AK2695" s="4"/>
    </row>
    <row r="2696" spans="34:37" x14ac:dyDescent="0.35">
      <c r="AH2696" s="9"/>
      <c r="AI2696" s="9"/>
      <c r="AJ2696" s="4"/>
      <c r="AK2696" s="4"/>
    </row>
    <row r="2697" spans="34:37" x14ac:dyDescent="0.35">
      <c r="AH2697" s="9"/>
      <c r="AI2697" s="9"/>
      <c r="AJ2697" s="4"/>
      <c r="AK2697" s="4"/>
    </row>
    <row r="2698" spans="34:37" x14ac:dyDescent="0.35">
      <c r="AH2698" s="9"/>
      <c r="AI2698" s="9"/>
      <c r="AJ2698" s="4"/>
      <c r="AK2698" s="4"/>
    </row>
    <row r="2699" spans="34:37" x14ac:dyDescent="0.35">
      <c r="AH2699" s="9"/>
      <c r="AI2699" s="9"/>
      <c r="AJ2699" s="4"/>
      <c r="AK2699" s="4"/>
    </row>
    <row r="2700" spans="34:37" x14ac:dyDescent="0.35">
      <c r="AH2700" s="9"/>
      <c r="AI2700" s="9"/>
      <c r="AJ2700" s="4"/>
      <c r="AK2700" s="4"/>
    </row>
    <row r="2701" spans="34:37" x14ac:dyDescent="0.35">
      <c r="AH2701" s="9"/>
      <c r="AI2701" s="9"/>
      <c r="AJ2701" s="4"/>
      <c r="AK2701" s="4"/>
    </row>
    <row r="2702" spans="34:37" x14ac:dyDescent="0.35">
      <c r="AH2702" s="9"/>
      <c r="AI2702" s="9"/>
      <c r="AJ2702" s="4"/>
      <c r="AK2702" s="4"/>
    </row>
    <row r="2703" spans="34:37" x14ac:dyDescent="0.35">
      <c r="AH2703" s="9"/>
      <c r="AI2703" s="9"/>
      <c r="AJ2703" s="4"/>
      <c r="AK2703" s="4"/>
    </row>
    <row r="2704" spans="34:37" x14ac:dyDescent="0.35">
      <c r="AH2704" s="9"/>
      <c r="AI2704" s="9"/>
      <c r="AJ2704" s="4"/>
      <c r="AK2704" s="4"/>
    </row>
    <row r="2705" spans="34:37" x14ac:dyDescent="0.35">
      <c r="AH2705" s="9"/>
      <c r="AI2705" s="9"/>
      <c r="AJ2705" s="4"/>
      <c r="AK2705" s="4"/>
    </row>
    <row r="2706" spans="34:37" x14ac:dyDescent="0.35">
      <c r="AH2706" s="9"/>
      <c r="AI2706" s="9"/>
      <c r="AJ2706" s="4"/>
      <c r="AK2706" s="4"/>
    </row>
    <row r="2707" spans="34:37" x14ac:dyDescent="0.35">
      <c r="AH2707" s="9"/>
      <c r="AI2707" s="9"/>
      <c r="AJ2707" s="4"/>
      <c r="AK2707" s="4"/>
    </row>
    <row r="2708" spans="34:37" x14ac:dyDescent="0.35">
      <c r="AH2708" s="9"/>
      <c r="AI2708" s="9"/>
      <c r="AJ2708" s="4"/>
      <c r="AK2708" s="4"/>
    </row>
    <row r="2709" spans="34:37" x14ac:dyDescent="0.35">
      <c r="AH2709" s="9"/>
      <c r="AI2709" s="9"/>
      <c r="AJ2709" s="4"/>
      <c r="AK2709" s="4"/>
    </row>
    <row r="2710" spans="34:37" x14ac:dyDescent="0.35">
      <c r="AH2710" s="9"/>
      <c r="AI2710" s="9"/>
      <c r="AJ2710" s="4"/>
      <c r="AK2710" s="4"/>
    </row>
    <row r="2711" spans="34:37" x14ac:dyDescent="0.35">
      <c r="AH2711" s="9"/>
      <c r="AI2711" s="9"/>
      <c r="AJ2711" s="4"/>
      <c r="AK2711" s="4"/>
    </row>
    <row r="2712" spans="34:37" x14ac:dyDescent="0.35">
      <c r="AH2712" s="9"/>
      <c r="AI2712" s="9"/>
      <c r="AJ2712" s="4"/>
      <c r="AK2712" s="4"/>
    </row>
    <row r="2713" spans="34:37" x14ac:dyDescent="0.35">
      <c r="AH2713" s="9"/>
      <c r="AI2713" s="9"/>
      <c r="AJ2713" s="4"/>
      <c r="AK2713" s="4"/>
    </row>
    <row r="2714" spans="34:37" x14ac:dyDescent="0.35">
      <c r="AH2714" s="9"/>
      <c r="AI2714" s="9"/>
      <c r="AJ2714" s="4"/>
      <c r="AK2714" s="4"/>
    </row>
    <row r="2715" spans="34:37" x14ac:dyDescent="0.35">
      <c r="AH2715" s="9"/>
      <c r="AI2715" s="9"/>
      <c r="AJ2715" s="4"/>
      <c r="AK2715" s="4"/>
    </row>
    <row r="2716" spans="34:37" x14ac:dyDescent="0.35">
      <c r="AH2716" s="9"/>
      <c r="AI2716" s="9"/>
      <c r="AJ2716" s="4"/>
      <c r="AK2716" s="4"/>
    </row>
    <row r="2717" spans="34:37" x14ac:dyDescent="0.35">
      <c r="AH2717" s="9"/>
      <c r="AI2717" s="9"/>
      <c r="AJ2717" s="4"/>
      <c r="AK2717" s="4"/>
    </row>
    <row r="2718" spans="34:37" x14ac:dyDescent="0.35">
      <c r="AH2718" s="9"/>
      <c r="AI2718" s="9"/>
      <c r="AJ2718" s="4"/>
      <c r="AK2718" s="4"/>
    </row>
    <row r="2719" spans="34:37" x14ac:dyDescent="0.35">
      <c r="AH2719" s="9"/>
      <c r="AI2719" s="9"/>
      <c r="AJ2719" s="4"/>
      <c r="AK2719" s="4"/>
    </row>
    <row r="2720" spans="34:37" x14ac:dyDescent="0.35">
      <c r="AH2720" s="9"/>
      <c r="AI2720" s="9"/>
      <c r="AJ2720" s="4"/>
      <c r="AK2720" s="4"/>
    </row>
    <row r="2721" spans="34:37" x14ac:dyDescent="0.35">
      <c r="AH2721" s="9"/>
      <c r="AI2721" s="9"/>
      <c r="AJ2721" s="4"/>
      <c r="AK2721" s="4"/>
    </row>
    <row r="2722" spans="34:37" x14ac:dyDescent="0.35">
      <c r="AH2722" s="9"/>
      <c r="AI2722" s="9"/>
      <c r="AJ2722" s="4"/>
      <c r="AK2722" s="4"/>
    </row>
    <row r="2723" spans="34:37" x14ac:dyDescent="0.35">
      <c r="AH2723" s="9"/>
      <c r="AI2723" s="9"/>
      <c r="AJ2723" s="4"/>
      <c r="AK2723" s="4"/>
    </row>
    <row r="2724" spans="34:37" x14ac:dyDescent="0.35">
      <c r="AH2724" s="9"/>
      <c r="AI2724" s="9"/>
      <c r="AJ2724" s="4"/>
      <c r="AK2724" s="4"/>
    </row>
    <row r="2725" spans="34:37" x14ac:dyDescent="0.35">
      <c r="AH2725" s="9"/>
      <c r="AI2725" s="9"/>
      <c r="AJ2725" s="4"/>
      <c r="AK2725" s="4"/>
    </row>
    <row r="2726" spans="34:37" x14ac:dyDescent="0.35">
      <c r="AH2726" s="9"/>
      <c r="AI2726" s="9"/>
      <c r="AJ2726" s="4"/>
      <c r="AK2726" s="4"/>
    </row>
    <row r="2727" spans="34:37" x14ac:dyDescent="0.35">
      <c r="AH2727" s="9"/>
      <c r="AI2727" s="9"/>
      <c r="AJ2727" s="4"/>
      <c r="AK2727" s="4"/>
    </row>
    <row r="2728" spans="34:37" x14ac:dyDescent="0.35">
      <c r="AH2728" s="9"/>
      <c r="AI2728" s="9"/>
      <c r="AJ2728" s="4"/>
      <c r="AK2728" s="4"/>
    </row>
    <row r="2729" spans="34:37" x14ac:dyDescent="0.35">
      <c r="AH2729" s="9"/>
      <c r="AI2729" s="9"/>
      <c r="AJ2729" s="4"/>
      <c r="AK2729" s="4"/>
    </row>
    <row r="2730" spans="34:37" x14ac:dyDescent="0.35">
      <c r="AH2730" s="9"/>
      <c r="AI2730" s="9"/>
      <c r="AJ2730" s="4"/>
      <c r="AK2730" s="4"/>
    </row>
    <row r="2731" spans="34:37" x14ac:dyDescent="0.35">
      <c r="AH2731" s="9"/>
      <c r="AI2731" s="9"/>
      <c r="AJ2731" s="4"/>
      <c r="AK2731" s="4"/>
    </row>
    <row r="2732" spans="34:37" x14ac:dyDescent="0.35">
      <c r="AH2732" s="9"/>
      <c r="AI2732" s="9"/>
      <c r="AJ2732" s="4"/>
      <c r="AK2732" s="4"/>
    </row>
    <row r="2733" spans="34:37" x14ac:dyDescent="0.35">
      <c r="AH2733" s="9"/>
      <c r="AI2733" s="9"/>
      <c r="AJ2733" s="4"/>
      <c r="AK2733" s="4"/>
    </row>
    <row r="2734" spans="34:37" x14ac:dyDescent="0.35">
      <c r="AH2734" s="9"/>
      <c r="AI2734" s="9"/>
      <c r="AJ2734" s="4"/>
      <c r="AK2734" s="4"/>
    </row>
    <row r="2735" spans="34:37" x14ac:dyDescent="0.35">
      <c r="AH2735" s="9"/>
      <c r="AI2735" s="9"/>
      <c r="AJ2735" s="4"/>
      <c r="AK2735" s="4"/>
    </row>
    <row r="2736" spans="34:37" x14ac:dyDescent="0.35">
      <c r="AH2736" s="9"/>
      <c r="AI2736" s="9"/>
      <c r="AJ2736" s="4"/>
      <c r="AK2736" s="4"/>
    </row>
    <row r="2737" spans="34:37" x14ac:dyDescent="0.35">
      <c r="AH2737" s="9"/>
      <c r="AI2737" s="9"/>
      <c r="AJ2737" s="4"/>
      <c r="AK2737" s="4"/>
    </row>
    <row r="2738" spans="34:37" x14ac:dyDescent="0.35">
      <c r="AH2738" s="9"/>
      <c r="AI2738" s="9"/>
      <c r="AJ2738" s="4"/>
      <c r="AK2738" s="4"/>
    </row>
    <row r="2739" spans="34:37" x14ac:dyDescent="0.35">
      <c r="AH2739" s="9"/>
      <c r="AI2739" s="9"/>
      <c r="AJ2739" s="4"/>
      <c r="AK2739" s="4"/>
    </row>
    <row r="2740" spans="34:37" x14ac:dyDescent="0.35">
      <c r="AH2740" s="9"/>
      <c r="AI2740" s="9"/>
      <c r="AJ2740" s="4"/>
      <c r="AK2740" s="4"/>
    </row>
    <row r="2741" spans="34:37" x14ac:dyDescent="0.35">
      <c r="AH2741" s="9"/>
      <c r="AI2741" s="9"/>
      <c r="AJ2741" s="4"/>
      <c r="AK2741" s="4"/>
    </row>
    <row r="2742" spans="34:37" x14ac:dyDescent="0.35">
      <c r="AH2742" s="9"/>
      <c r="AI2742" s="9"/>
      <c r="AJ2742" s="4"/>
      <c r="AK2742" s="4"/>
    </row>
    <row r="2743" spans="34:37" x14ac:dyDescent="0.35">
      <c r="AH2743" s="9"/>
      <c r="AI2743" s="9"/>
      <c r="AJ2743" s="4"/>
      <c r="AK2743" s="4"/>
    </row>
    <row r="2744" spans="34:37" x14ac:dyDescent="0.35">
      <c r="AH2744" s="9"/>
      <c r="AI2744" s="9"/>
      <c r="AJ2744" s="4"/>
      <c r="AK2744" s="4"/>
    </row>
    <row r="2745" spans="34:37" x14ac:dyDescent="0.35">
      <c r="AH2745" s="9"/>
      <c r="AI2745" s="9"/>
      <c r="AJ2745" s="4"/>
      <c r="AK2745" s="4"/>
    </row>
    <row r="2746" spans="34:37" x14ac:dyDescent="0.35">
      <c r="AH2746" s="9"/>
      <c r="AI2746" s="9"/>
      <c r="AJ2746" s="4"/>
      <c r="AK2746" s="4"/>
    </row>
    <row r="2747" spans="34:37" x14ac:dyDescent="0.35">
      <c r="AH2747" s="9"/>
      <c r="AI2747" s="9"/>
      <c r="AJ2747" s="4"/>
      <c r="AK2747" s="4"/>
    </row>
    <row r="2748" spans="34:37" x14ac:dyDescent="0.35">
      <c r="AH2748" s="9"/>
      <c r="AI2748" s="9"/>
      <c r="AJ2748" s="4"/>
      <c r="AK2748" s="4"/>
    </row>
    <row r="2749" spans="34:37" x14ac:dyDescent="0.35">
      <c r="AH2749" s="9"/>
      <c r="AI2749" s="9"/>
      <c r="AJ2749" s="4"/>
      <c r="AK2749" s="4"/>
    </row>
    <row r="2750" spans="34:37" x14ac:dyDescent="0.35">
      <c r="AH2750" s="9"/>
      <c r="AI2750" s="9"/>
      <c r="AJ2750" s="4"/>
      <c r="AK2750" s="4"/>
    </row>
    <row r="2751" spans="34:37" x14ac:dyDescent="0.35">
      <c r="AH2751" s="9"/>
      <c r="AI2751" s="9"/>
      <c r="AJ2751" s="4"/>
      <c r="AK2751" s="4"/>
    </row>
    <row r="2752" spans="34:37" x14ac:dyDescent="0.35">
      <c r="AH2752" s="9"/>
      <c r="AI2752" s="9"/>
      <c r="AJ2752" s="4"/>
      <c r="AK2752" s="4"/>
    </row>
    <row r="2753" spans="34:37" x14ac:dyDescent="0.35">
      <c r="AH2753" s="9"/>
      <c r="AI2753" s="9"/>
      <c r="AJ2753" s="4"/>
      <c r="AK2753" s="4"/>
    </row>
    <row r="2754" spans="34:37" x14ac:dyDescent="0.35">
      <c r="AH2754" s="9"/>
      <c r="AI2754" s="9"/>
      <c r="AJ2754" s="4"/>
      <c r="AK2754" s="4"/>
    </row>
    <row r="2755" spans="34:37" x14ac:dyDescent="0.35">
      <c r="AH2755" s="9"/>
      <c r="AI2755" s="9"/>
      <c r="AJ2755" s="4"/>
      <c r="AK2755" s="4"/>
    </row>
    <row r="2756" spans="34:37" x14ac:dyDescent="0.35">
      <c r="AH2756" s="9"/>
      <c r="AI2756" s="9"/>
      <c r="AJ2756" s="4"/>
      <c r="AK2756" s="4"/>
    </row>
    <row r="2757" spans="34:37" x14ac:dyDescent="0.35">
      <c r="AH2757" s="9"/>
      <c r="AI2757" s="9"/>
      <c r="AJ2757" s="4"/>
      <c r="AK2757" s="4"/>
    </row>
    <row r="2758" spans="34:37" x14ac:dyDescent="0.35">
      <c r="AH2758" s="9"/>
      <c r="AI2758" s="9"/>
      <c r="AJ2758" s="4"/>
      <c r="AK2758" s="4"/>
    </row>
    <row r="2759" spans="34:37" x14ac:dyDescent="0.35">
      <c r="AH2759" s="9"/>
      <c r="AI2759" s="9"/>
      <c r="AJ2759" s="4"/>
      <c r="AK2759" s="4"/>
    </row>
    <row r="2760" spans="34:37" x14ac:dyDescent="0.35">
      <c r="AH2760" s="9"/>
      <c r="AI2760" s="9"/>
      <c r="AJ2760" s="4"/>
      <c r="AK2760" s="4"/>
    </row>
    <row r="2761" spans="34:37" x14ac:dyDescent="0.35">
      <c r="AH2761" s="9"/>
      <c r="AI2761" s="9"/>
      <c r="AJ2761" s="4"/>
      <c r="AK2761" s="4"/>
    </row>
    <row r="2762" spans="34:37" x14ac:dyDescent="0.35">
      <c r="AH2762" s="9"/>
      <c r="AI2762" s="9"/>
      <c r="AJ2762" s="4"/>
      <c r="AK2762" s="4"/>
    </row>
    <row r="2763" spans="34:37" x14ac:dyDescent="0.35">
      <c r="AH2763" s="9"/>
      <c r="AI2763" s="9"/>
      <c r="AJ2763" s="4"/>
      <c r="AK2763" s="4"/>
    </row>
    <row r="2764" spans="34:37" x14ac:dyDescent="0.35">
      <c r="AH2764" s="9"/>
      <c r="AI2764" s="9"/>
      <c r="AJ2764" s="4"/>
      <c r="AK2764" s="4"/>
    </row>
    <row r="2765" spans="34:37" x14ac:dyDescent="0.35">
      <c r="AH2765" s="9"/>
      <c r="AI2765" s="9"/>
      <c r="AJ2765" s="4"/>
      <c r="AK2765" s="4"/>
    </row>
    <row r="2766" spans="34:37" x14ac:dyDescent="0.35">
      <c r="AH2766" s="9"/>
      <c r="AI2766" s="9"/>
      <c r="AJ2766" s="4"/>
      <c r="AK2766" s="4"/>
    </row>
    <row r="2767" spans="34:37" x14ac:dyDescent="0.35">
      <c r="AH2767" s="9"/>
      <c r="AI2767" s="9"/>
      <c r="AJ2767" s="4"/>
      <c r="AK2767" s="4"/>
    </row>
    <row r="2768" spans="34:37" x14ac:dyDescent="0.35">
      <c r="AH2768" s="9"/>
      <c r="AI2768" s="9"/>
      <c r="AJ2768" s="4"/>
      <c r="AK2768" s="4"/>
    </row>
    <row r="2769" spans="34:37" x14ac:dyDescent="0.35">
      <c r="AH2769" s="9"/>
      <c r="AI2769" s="9"/>
      <c r="AJ2769" s="4"/>
      <c r="AK2769" s="4"/>
    </row>
    <row r="2770" spans="34:37" x14ac:dyDescent="0.35">
      <c r="AH2770" s="9"/>
      <c r="AI2770" s="9"/>
      <c r="AJ2770" s="4"/>
      <c r="AK2770" s="4"/>
    </row>
    <row r="2771" spans="34:37" x14ac:dyDescent="0.35">
      <c r="AH2771" s="9"/>
      <c r="AI2771" s="9"/>
      <c r="AJ2771" s="4"/>
      <c r="AK2771" s="4"/>
    </row>
    <row r="2772" spans="34:37" x14ac:dyDescent="0.35">
      <c r="AH2772" s="9"/>
      <c r="AI2772" s="9"/>
      <c r="AJ2772" s="4"/>
      <c r="AK2772" s="4"/>
    </row>
    <row r="2773" spans="34:37" x14ac:dyDescent="0.35">
      <c r="AH2773" s="9"/>
      <c r="AI2773" s="9"/>
      <c r="AJ2773" s="4"/>
      <c r="AK2773" s="4"/>
    </row>
    <row r="2774" spans="34:37" x14ac:dyDescent="0.35">
      <c r="AH2774" s="9"/>
      <c r="AI2774" s="9"/>
      <c r="AJ2774" s="4"/>
      <c r="AK2774" s="4"/>
    </row>
    <row r="2775" spans="34:37" x14ac:dyDescent="0.35">
      <c r="AH2775" s="9"/>
      <c r="AI2775" s="9"/>
      <c r="AJ2775" s="4"/>
      <c r="AK2775" s="4"/>
    </row>
    <row r="2776" spans="34:37" x14ac:dyDescent="0.35">
      <c r="AH2776" s="9"/>
      <c r="AI2776" s="9"/>
      <c r="AJ2776" s="4"/>
      <c r="AK2776" s="4"/>
    </row>
    <row r="2777" spans="34:37" x14ac:dyDescent="0.35">
      <c r="AH2777" s="9"/>
      <c r="AI2777" s="9"/>
      <c r="AJ2777" s="4"/>
      <c r="AK2777" s="4"/>
    </row>
    <row r="2778" spans="34:37" x14ac:dyDescent="0.35">
      <c r="AH2778" s="9"/>
      <c r="AI2778" s="9"/>
      <c r="AJ2778" s="4"/>
      <c r="AK2778" s="4"/>
    </row>
    <row r="2779" spans="34:37" x14ac:dyDescent="0.35">
      <c r="AH2779" s="9"/>
      <c r="AI2779" s="9"/>
      <c r="AJ2779" s="4"/>
      <c r="AK2779" s="4"/>
    </row>
    <row r="2780" spans="34:37" x14ac:dyDescent="0.35">
      <c r="AH2780" s="9"/>
      <c r="AI2780" s="9"/>
      <c r="AJ2780" s="4"/>
      <c r="AK2780" s="4"/>
    </row>
    <row r="2781" spans="34:37" x14ac:dyDescent="0.35">
      <c r="AH2781" s="9"/>
      <c r="AI2781" s="9"/>
      <c r="AJ2781" s="4"/>
      <c r="AK2781" s="4"/>
    </row>
    <row r="2782" spans="34:37" x14ac:dyDescent="0.35">
      <c r="AH2782" s="9"/>
      <c r="AI2782" s="9"/>
      <c r="AJ2782" s="4"/>
      <c r="AK2782" s="4"/>
    </row>
    <row r="2783" spans="34:37" x14ac:dyDescent="0.35">
      <c r="AH2783" s="9"/>
      <c r="AI2783" s="9"/>
      <c r="AJ2783" s="4"/>
      <c r="AK2783" s="4"/>
    </row>
    <row r="2784" spans="34:37" x14ac:dyDescent="0.35">
      <c r="AH2784" s="9"/>
      <c r="AI2784" s="9"/>
      <c r="AJ2784" s="4"/>
      <c r="AK2784" s="4"/>
    </row>
    <row r="2785" spans="34:37" x14ac:dyDescent="0.35">
      <c r="AH2785" s="9"/>
      <c r="AI2785" s="9"/>
      <c r="AJ2785" s="4"/>
      <c r="AK2785" s="4"/>
    </row>
    <row r="2786" spans="34:37" x14ac:dyDescent="0.35">
      <c r="AH2786" s="9"/>
      <c r="AI2786" s="9"/>
      <c r="AJ2786" s="4"/>
      <c r="AK2786" s="4"/>
    </row>
    <row r="2787" spans="34:37" x14ac:dyDescent="0.35">
      <c r="AH2787" s="9"/>
      <c r="AI2787" s="9"/>
      <c r="AJ2787" s="4"/>
      <c r="AK2787" s="4"/>
    </row>
    <row r="2788" spans="34:37" x14ac:dyDescent="0.35">
      <c r="AH2788" s="9"/>
      <c r="AI2788" s="9"/>
      <c r="AJ2788" s="4"/>
      <c r="AK2788" s="4"/>
    </row>
    <row r="2789" spans="34:37" x14ac:dyDescent="0.35">
      <c r="AH2789" s="9"/>
      <c r="AI2789" s="9"/>
      <c r="AJ2789" s="4"/>
      <c r="AK2789" s="4"/>
    </row>
    <row r="2790" spans="34:37" x14ac:dyDescent="0.35">
      <c r="AH2790" s="9"/>
      <c r="AI2790" s="9"/>
      <c r="AJ2790" s="4"/>
      <c r="AK2790" s="4"/>
    </row>
    <row r="2791" spans="34:37" x14ac:dyDescent="0.35">
      <c r="AH2791" s="9"/>
      <c r="AI2791" s="9"/>
      <c r="AJ2791" s="4"/>
      <c r="AK2791" s="4"/>
    </row>
    <row r="2792" spans="34:37" x14ac:dyDescent="0.35">
      <c r="AH2792" s="9"/>
      <c r="AI2792" s="9"/>
      <c r="AJ2792" s="4"/>
      <c r="AK2792" s="4"/>
    </row>
    <row r="2793" spans="34:37" x14ac:dyDescent="0.35">
      <c r="AH2793" s="9"/>
      <c r="AI2793" s="9"/>
      <c r="AJ2793" s="4"/>
      <c r="AK2793" s="4"/>
    </row>
    <row r="2794" spans="34:37" x14ac:dyDescent="0.35">
      <c r="AH2794" s="9"/>
      <c r="AI2794" s="9"/>
      <c r="AJ2794" s="4"/>
      <c r="AK2794" s="4"/>
    </row>
    <row r="2795" spans="34:37" x14ac:dyDescent="0.35">
      <c r="AH2795" s="9"/>
      <c r="AI2795" s="9"/>
      <c r="AJ2795" s="4"/>
      <c r="AK2795" s="4"/>
    </row>
    <row r="2796" spans="34:37" x14ac:dyDescent="0.35">
      <c r="AH2796" s="9"/>
      <c r="AI2796" s="9"/>
      <c r="AJ2796" s="4"/>
      <c r="AK2796" s="4"/>
    </row>
    <row r="2797" spans="34:37" x14ac:dyDescent="0.35">
      <c r="AH2797" s="9"/>
      <c r="AI2797" s="9"/>
      <c r="AJ2797" s="4"/>
      <c r="AK2797" s="4"/>
    </row>
    <row r="2798" spans="34:37" x14ac:dyDescent="0.35">
      <c r="AH2798" s="9"/>
      <c r="AI2798" s="9"/>
      <c r="AJ2798" s="4"/>
      <c r="AK2798" s="4"/>
    </row>
    <row r="2799" spans="34:37" x14ac:dyDescent="0.35">
      <c r="AH2799" s="9"/>
      <c r="AI2799" s="9"/>
      <c r="AJ2799" s="4"/>
      <c r="AK2799" s="4"/>
    </row>
    <row r="2800" spans="34:37" x14ac:dyDescent="0.35">
      <c r="AH2800" s="9"/>
      <c r="AI2800" s="9"/>
      <c r="AJ2800" s="4"/>
      <c r="AK2800" s="4"/>
    </row>
    <row r="2801" spans="34:37" x14ac:dyDescent="0.35">
      <c r="AH2801" s="9"/>
      <c r="AI2801" s="9"/>
      <c r="AJ2801" s="4"/>
      <c r="AK2801" s="4"/>
    </row>
    <row r="2802" spans="34:37" x14ac:dyDescent="0.35">
      <c r="AH2802" s="9"/>
      <c r="AI2802" s="9"/>
      <c r="AJ2802" s="4"/>
      <c r="AK2802" s="4"/>
    </row>
    <row r="2803" spans="34:37" x14ac:dyDescent="0.35">
      <c r="AH2803" s="9"/>
      <c r="AI2803" s="9"/>
      <c r="AJ2803" s="4"/>
      <c r="AK2803" s="4"/>
    </row>
    <row r="2804" spans="34:37" x14ac:dyDescent="0.35">
      <c r="AH2804" s="9"/>
      <c r="AI2804" s="9"/>
      <c r="AJ2804" s="4"/>
      <c r="AK2804" s="4"/>
    </row>
    <row r="2805" spans="34:37" x14ac:dyDescent="0.35">
      <c r="AH2805" s="9"/>
      <c r="AI2805" s="9"/>
      <c r="AJ2805" s="4"/>
      <c r="AK2805" s="4"/>
    </row>
    <row r="2806" spans="34:37" x14ac:dyDescent="0.35">
      <c r="AH2806" s="9"/>
      <c r="AI2806" s="9"/>
      <c r="AJ2806" s="4"/>
      <c r="AK2806" s="4"/>
    </row>
    <row r="2807" spans="34:37" x14ac:dyDescent="0.35">
      <c r="AH2807" s="9"/>
      <c r="AI2807" s="9"/>
      <c r="AJ2807" s="4"/>
      <c r="AK2807" s="4"/>
    </row>
    <row r="2808" spans="34:37" x14ac:dyDescent="0.35">
      <c r="AH2808" s="9"/>
      <c r="AI2808" s="9"/>
      <c r="AJ2808" s="4"/>
      <c r="AK2808" s="4"/>
    </row>
    <row r="2809" spans="34:37" x14ac:dyDescent="0.35">
      <c r="AH2809" s="9"/>
      <c r="AI2809" s="9"/>
      <c r="AJ2809" s="4"/>
      <c r="AK2809" s="4"/>
    </row>
    <row r="2810" spans="34:37" x14ac:dyDescent="0.35">
      <c r="AH2810" s="9"/>
      <c r="AI2810" s="9"/>
      <c r="AJ2810" s="4"/>
      <c r="AK2810" s="4"/>
    </row>
    <row r="2811" spans="34:37" x14ac:dyDescent="0.35">
      <c r="AH2811" s="9"/>
      <c r="AI2811" s="9"/>
      <c r="AJ2811" s="4"/>
      <c r="AK2811" s="4"/>
    </row>
    <row r="2812" spans="34:37" x14ac:dyDescent="0.35">
      <c r="AH2812" s="9"/>
      <c r="AI2812" s="9"/>
      <c r="AJ2812" s="4"/>
      <c r="AK2812" s="4"/>
    </row>
    <row r="2813" spans="34:37" x14ac:dyDescent="0.35">
      <c r="AH2813" s="9"/>
      <c r="AI2813" s="9"/>
      <c r="AJ2813" s="4"/>
      <c r="AK2813" s="4"/>
    </row>
    <row r="2814" spans="34:37" x14ac:dyDescent="0.35">
      <c r="AH2814" s="9"/>
      <c r="AI2814" s="9"/>
      <c r="AJ2814" s="4"/>
      <c r="AK2814" s="4"/>
    </row>
    <row r="2815" spans="34:37" x14ac:dyDescent="0.35">
      <c r="AH2815" s="9"/>
      <c r="AI2815" s="9"/>
      <c r="AJ2815" s="4"/>
      <c r="AK2815" s="4"/>
    </row>
    <row r="2816" spans="34:37" x14ac:dyDescent="0.35">
      <c r="AH2816" s="9"/>
      <c r="AI2816" s="9"/>
      <c r="AJ2816" s="4"/>
      <c r="AK2816" s="4"/>
    </row>
    <row r="2817" spans="34:37" x14ac:dyDescent="0.35">
      <c r="AH2817" s="9"/>
      <c r="AI2817" s="9"/>
      <c r="AJ2817" s="4"/>
      <c r="AK2817" s="4"/>
    </row>
    <row r="2818" spans="34:37" x14ac:dyDescent="0.35">
      <c r="AH2818" s="9"/>
      <c r="AI2818" s="9"/>
      <c r="AJ2818" s="4"/>
      <c r="AK2818" s="4"/>
    </row>
    <row r="2819" spans="34:37" x14ac:dyDescent="0.35">
      <c r="AH2819" s="9"/>
      <c r="AI2819" s="9"/>
      <c r="AJ2819" s="4"/>
      <c r="AK2819" s="4"/>
    </row>
    <row r="2820" spans="34:37" x14ac:dyDescent="0.35">
      <c r="AH2820" s="9"/>
      <c r="AI2820" s="9"/>
      <c r="AJ2820" s="4"/>
      <c r="AK2820" s="4"/>
    </row>
    <row r="2821" spans="34:37" x14ac:dyDescent="0.35">
      <c r="AH2821" s="9"/>
      <c r="AI2821" s="9"/>
      <c r="AJ2821" s="4"/>
      <c r="AK2821" s="4"/>
    </row>
    <row r="2822" spans="34:37" x14ac:dyDescent="0.35">
      <c r="AH2822" s="9"/>
      <c r="AI2822" s="9"/>
      <c r="AJ2822" s="4"/>
      <c r="AK2822" s="4"/>
    </row>
    <row r="2823" spans="34:37" x14ac:dyDescent="0.35">
      <c r="AH2823" s="9"/>
      <c r="AI2823" s="9"/>
      <c r="AJ2823" s="4"/>
      <c r="AK2823" s="4"/>
    </row>
    <row r="2824" spans="34:37" x14ac:dyDescent="0.35">
      <c r="AH2824" s="9"/>
      <c r="AI2824" s="9"/>
      <c r="AJ2824" s="4"/>
      <c r="AK2824" s="4"/>
    </row>
    <row r="2825" spans="34:37" x14ac:dyDescent="0.35">
      <c r="AH2825" s="9"/>
      <c r="AI2825" s="9"/>
      <c r="AJ2825" s="4"/>
      <c r="AK2825" s="4"/>
    </row>
    <row r="2826" spans="34:37" x14ac:dyDescent="0.35">
      <c r="AH2826" s="9"/>
      <c r="AI2826" s="9"/>
      <c r="AJ2826" s="4"/>
      <c r="AK2826" s="4"/>
    </row>
    <row r="2827" spans="34:37" x14ac:dyDescent="0.35">
      <c r="AH2827" s="9"/>
      <c r="AI2827" s="9"/>
      <c r="AJ2827" s="4"/>
      <c r="AK2827" s="4"/>
    </row>
    <row r="2828" spans="34:37" x14ac:dyDescent="0.35">
      <c r="AH2828" s="9"/>
      <c r="AI2828" s="9"/>
      <c r="AJ2828" s="4"/>
      <c r="AK2828" s="4"/>
    </row>
    <row r="2829" spans="34:37" x14ac:dyDescent="0.35">
      <c r="AH2829" s="9"/>
      <c r="AI2829" s="9"/>
      <c r="AJ2829" s="4"/>
      <c r="AK2829" s="4"/>
    </row>
    <row r="2830" spans="34:37" x14ac:dyDescent="0.35">
      <c r="AH2830" s="9"/>
      <c r="AI2830" s="9"/>
      <c r="AJ2830" s="4"/>
      <c r="AK2830" s="4"/>
    </row>
    <row r="2831" spans="34:37" x14ac:dyDescent="0.35">
      <c r="AH2831" s="9"/>
      <c r="AI2831" s="9"/>
      <c r="AJ2831" s="4"/>
      <c r="AK2831" s="4"/>
    </row>
    <row r="2832" spans="34:37" x14ac:dyDescent="0.35">
      <c r="AH2832" s="9"/>
      <c r="AI2832" s="9"/>
      <c r="AJ2832" s="4"/>
      <c r="AK2832" s="4"/>
    </row>
    <row r="2833" spans="34:37" x14ac:dyDescent="0.35">
      <c r="AH2833" s="9"/>
      <c r="AI2833" s="9"/>
      <c r="AJ2833" s="4"/>
      <c r="AK2833" s="4"/>
    </row>
    <row r="2834" spans="34:37" x14ac:dyDescent="0.35">
      <c r="AH2834" s="9"/>
      <c r="AI2834" s="9"/>
      <c r="AJ2834" s="4"/>
      <c r="AK2834" s="4"/>
    </row>
    <row r="2835" spans="34:37" x14ac:dyDescent="0.35">
      <c r="AH2835" s="9"/>
      <c r="AI2835" s="9"/>
      <c r="AJ2835" s="4"/>
      <c r="AK2835" s="4"/>
    </row>
    <row r="2836" spans="34:37" x14ac:dyDescent="0.35">
      <c r="AH2836" s="9"/>
      <c r="AI2836" s="9"/>
      <c r="AJ2836" s="4"/>
      <c r="AK2836" s="4"/>
    </row>
    <row r="2837" spans="34:37" x14ac:dyDescent="0.35">
      <c r="AH2837" s="9"/>
      <c r="AI2837" s="9"/>
      <c r="AJ2837" s="4"/>
      <c r="AK2837" s="4"/>
    </row>
    <row r="2838" spans="34:37" x14ac:dyDescent="0.35">
      <c r="AH2838" s="9"/>
      <c r="AI2838" s="9"/>
      <c r="AJ2838" s="4"/>
      <c r="AK2838" s="4"/>
    </row>
    <row r="2839" spans="34:37" x14ac:dyDescent="0.35">
      <c r="AH2839" s="9"/>
      <c r="AI2839" s="9"/>
      <c r="AJ2839" s="4"/>
      <c r="AK2839" s="4"/>
    </row>
    <row r="2840" spans="34:37" x14ac:dyDescent="0.35">
      <c r="AH2840" s="9"/>
      <c r="AI2840" s="9"/>
      <c r="AJ2840" s="4"/>
      <c r="AK2840" s="4"/>
    </row>
    <row r="2841" spans="34:37" x14ac:dyDescent="0.35">
      <c r="AH2841" s="9"/>
      <c r="AI2841" s="9"/>
      <c r="AJ2841" s="4"/>
      <c r="AK2841" s="4"/>
    </row>
    <row r="2842" spans="34:37" x14ac:dyDescent="0.35">
      <c r="AH2842" s="9"/>
      <c r="AI2842" s="9"/>
      <c r="AJ2842" s="4"/>
      <c r="AK2842" s="4"/>
    </row>
    <row r="2843" spans="34:37" x14ac:dyDescent="0.35">
      <c r="AH2843" s="9"/>
      <c r="AI2843" s="9"/>
      <c r="AJ2843" s="4"/>
      <c r="AK2843" s="4"/>
    </row>
    <row r="2844" spans="34:37" x14ac:dyDescent="0.35">
      <c r="AH2844" s="9"/>
      <c r="AI2844" s="9"/>
      <c r="AJ2844" s="4"/>
      <c r="AK2844" s="4"/>
    </row>
    <row r="2845" spans="34:37" x14ac:dyDescent="0.35">
      <c r="AH2845" s="9"/>
      <c r="AI2845" s="9"/>
      <c r="AJ2845" s="4"/>
      <c r="AK2845" s="4"/>
    </row>
    <row r="2846" spans="34:37" x14ac:dyDescent="0.35">
      <c r="AH2846" s="9"/>
      <c r="AI2846" s="9"/>
      <c r="AJ2846" s="4"/>
      <c r="AK2846" s="4"/>
    </row>
    <row r="2847" spans="34:37" x14ac:dyDescent="0.35">
      <c r="AH2847" s="9"/>
      <c r="AI2847" s="9"/>
      <c r="AJ2847" s="4"/>
      <c r="AK2847" s="4"/>
    </row>
    <row r="2848" spans="34:37" x14ac:dyDescent="0.35">
      <c r="AH2848" s="9"/>
      <c r="AI2848" s="9"/>
      <c r="AJ2848" s="4"/>
      <c r="AK2848" s="4"/>
    </row>
    <row r="2849" spans="34:37" x14ac:dyDescent="0.35">
      <c r="AH2849" s="9"/>
      <c r="AI2849" s="9"/>
      <c r="AJ2849" s="4"/>
      <c r="AK2849" s="4"/>
    </row>
    <row r="2850" spans="34:37" x14ac:dyDescent="0.35">
      <c r="AH2850" s="9"/>
      <c r="AI2850" s="9"/>
      <c r="AJ2850" s="4"/>
      <c r="AK2850" s="4"/>
    </row>
    <row r="2851" spans="34:37" x14ac:dyDescent="0.35">
      <c r="AH2851" s="9"/>
      <c r="AI2851" s="9"/>
      <c r="AJ2851" s="4"/>
      <c r="AK2851" s="4"/>
    </row>
    <row r="2852" spans="34:37" x14ac:dyDescent="0.35">
      <c r="AH2852" s="9"/>
      <c r="AI2852" s="9"/>
      <c r="AJ2852" s="4"/>
      <c r="AK2852" s="4"/>
    </row>
    <row r="2853" spans="34:37" x14ac:dyDescent="0.35">
      <c r="AH2853" s="9"/>
      <c r="AI2853" s="9"/>
      <c r="AJ2853" s="4"/>
      <c r="AK2853" s="4"/>
    </row>
    <row r="2854" spans="34:37" x14ac:dyDescent="0.35">
      <c r="AH2854" s="9"/>
      <c r="AI2854" s="9"/>
      <c r="AJ2854" s="4"/>
      <c r="AK2854" s="4"/>
    </row>
    <row r="2855" spans="34:37" x14ac:dyDescent="0.35">
      <c r="AH2855" s="9"/>
      <c r="AI2855" s="9"/>
      <c r="AJ2855" s="4"/>
      <c r="AK2855" s="4"/>
    </row>
    <row r="2856" spans="34:37" x14ac:dyDescent="0.35">
      <c r="AH2856" s="9"/>
      <c r="AI2856" s="9"/>
      <c r="AJ2856" s="4"/>
      <c r="AK2856" s="4"/>
    </row>
    <row r="2857" spans="34:37" x14ac:dyDescent="0.35">
      <c r="AH2857" s="9"/>
      <c r="AI2857" s="9"/>
      <c r="AJ2857" s="4"/>
      <c r="AK2857" s="4"/>
    </row>
    <row r="2858" spans="34:37" x14ac:dyDescent="0.35">
      <c r="AH2858" s="9"/>
      <c r="AI2858" s="9"/>
      <c r="AJ2858" s="4"/>
      <c r="AK2858" s="4"/>
    </row>
    <row r="2859" spans="34:37" x14ac:dyDescent="0.35">
      <c r="AH2859" s="9"/>
      <c r="AI2859" s="9"/>
      <c r="AJ2859" s="4"/>
      <c r="AK2859" s="4"/>
    </row>
    <row r="2860" spans="34:37" x14ac:dyDescent="0.35">
      <c r="AH2860" s="9"/>
      <c r="AI2860" s="9"/>
      <c r="AJ2860" s="4"/>
      <c r="AK2860" s="4"/>
    </row>
    <row r="2861" spans="34:37" x14ac:dyDescent="0.35">
      <c r="AH2861" s="9"/>
      <c r="AI2861" s="9"/>
      <c r="AJ2861" s="4"/>
      <c r="AK2861" s="4"/>
    </row>
    <row r="2862" spans="34:37" x14ac:dyDescent="0.35">
      <c r="AH2862" s="9"/>
      <c r="AI2862" s="9"/>
      <c r="AJ2862" s="4"/>
      <c r="AK2862" s="4"/>
    </row>
    <row r="2863" spans="34:37" x14ac:dyDescent="0.35">
      <c r="AH2863" s="9"/>
      <c r="AI2863" s="9"/>
      <c r="AJ2863" s="4"/>
      <c r="AK2863" s="4"/>
    </row>
    <row r="2864" spans="34:37" x14ac:dyDescent="0.35">
      <c r="AH2864" s="9"/>
      <c r="AI2864" s="9"/>
      <c r="AJ2864" s="4"/>
      <c r="AK2864" s="4"/>
    </row>
    <row r="2865" spans="34:37" x14ac:dyDescent="0.35">
      <c r="AH2865" s="9"/>
      <c r="AI2865" s="9"/>
      <c r="AJ2865" s="4"/>
      <c r="AK2865" s="4"/>
    </row>
    <row r="2866" spans="34:37" x14ac:dyDescent="0.35">
      <c r="AH2866" s="9"/>
      <c r="AI2866" s="9"/>
      <c r="AJ2866" s="4"/>
      <c r="AK2866" s="4"/>
    </row>
    <row r="2867" spans="34:37" x14ac:dyDescent="0.35">
      <c r="AH2867" s="9"/>
      <c r="AI2867" s="9"/>
      <c r="AJ2867" s="4"/>
      <c r="AK2867" s="4"/>
    </row>
    <row r="2868" spans="34:37" x14ac:dyDescent="0.35">
      <c r="AH2868" s="9"/>
      <c r="AI2868" s="9"/>
      <c r="AJ2868" s="4"/>
      <c r="AK2868" s="4"/>
    </row>
    <row r="2869" spans="34:37" x14ac:dyDescent="0.35">
      <c r="AH2869" s="9"/>
      <c r="AI2869" s="9"/>
      <c r="AJ2869" s="4"/>
      <c r="AK2869" s="4"/>
    </row>
    <row r="2870" spans="34:37" x14ac:dyDescent="0.35">
      <c r="AH2870" s="9"/>
      <c r="AI2870" s="9"/>
      <c r="AJ2870" s="4"/>
      <c r="AK2870" s="4"/>
    </row>
    <row r="2871" spans="34:37" x14ac:dyDescent="0.35">
      <c r="AH2871" s="9"/>
      <c r="AI2871" s="9"/>
      <c r="AJ2871" s="4"/>
      <c r="AK2871" s="4"/>
    </row>
    <row r="2872" spans="34:37" x14ac:dyDescent="0.35">
      <c r="AH2872" s="9"/>
      <c r="AI2872" s="9"/>
      <c r="AJ2872" s="4"/>
      <c r="AK2872" s="4"/>
    </row>
    <row r="2873" spans="34:37" x14ac:dyDescent="0.35">
      <c r="AH2873" s="9"/>
      <c r="AI2873" s="9"/>
      <c r="AJ2873" s="4"/>
      <c r="AK2873" s="4"/>
    </row>
    <row r="2874" spans="34:37" x14ac:dyDescent="0.35">
      <c r="AH2874" s="9"/>
      <c r="AI2874" s="9"/>
      <c r="AJ2874" s="4"/>
      <c r="AK2874" s="4"/>
    </row>
    <row r="2875" spans="34:37" x14ac:dyDescent="0.35">
      <c r="AH2875" s="9"/>
      <c r="AI2875" s="9"/>
      <c r="AJ2875" s="4"/>
      <c r="AK2875" s="4"/>
    </row>
    <row r="2876" spans="34:37" x14ac:dyDescent="0.35">
      <c r="AH2876" s="9"/>
      <c r="AI2876" s="9"/>
      <c r="AJ2876" s="4"/>
      <c r="AK2876" s="4"/>
    </row>
    <row r="2877" spans="34:37" x14ac:dyDescent="0.35">
      <c r="AH2877" s="9"/>
      <c r="AI2877" s="9"/>
      <c r="AJ2877" s="4"/>
      <c r="AK2877" s="4"/>
    </row>
    <row r="2878" spans="34:37" x14ac:dyDescent="0.35">
      <c r="AH2878" s="9"/>
      <c r="AI2878" s="9"/>
      <c r="AJ2878" s="4"/>
      <c r="AK2878" s="4"/>
    </row>
    <row r="2879" spans="34:37" x14ac:dyDescent="0.35">
      <c r="AH2879" s="9"/>
      <c r="AI2879" s="9"/>
      <c r="AJ2879" s="4"/>
      <c r="AK2879" s="4"/>
    </row>
    <row r="2880" spans="34:37" x14ac:dyDescent="0.35">
      <c r="AH2880" s="9"/>
      <c r="AI2880" s="9"/>
      <c r="AJ2880" s="4"/>
      <c r="AK2880" s="4"/>
    </row>
    <row r="2881" spans="34:37" x14ac:dyDescent="0.35">
      <c r="AH2881" s="9"/>
      <c r="AI2881" s="9"/>
      <c r="AJ2881" s="4"/>
      <c r="AK2881" s="4"/>
    </row>
    <row r="2882" spans="34:37" x14ac:dyDescent="0.35">
      <c r="AH2882" s="9"/>
      <c r="AI2882" s="9"/>
      <c r="AJ2882" s="4"/>
      <c r="AK2882" s="4"/>
    </row>
    <row r="2883" spans="34:37" x14ac:dyDescent="0.35">
      <c r="AH2883" s="9"/>
      <c r="AI2883" s="9"/>
      <c r="AJ2883" s="4"/>
      <c r="AK2883" s="4"/>
    </row>
    <row r="2884" spans="34:37" x14ac:dyDescent="0.35">
      <c r="AH2884" s="9"/>
      <c r="AI2884" s="9"/>
      <c r="AJ2884" s="4"/>
      <c r="AK2884" s="4"/>
    </row>
    <row r="2885" spans="34:37" x14ac:dyDescent="0.35">
      <c r="AH2885" s="9"/>
      <c r="AI2885" s="9"/>
      <c r="AJ2885" s="4"/>
      <c r="AK2885" s="4"/>
    </row>
    <row r="2886" spans="34:37" x14ac:dyDescent="0.35">
      <c r="AH2886" s="9"/>
      <c r="AI2886" s="9"/>
      <c r="AJ2886" s="4"/>
      <c r="AK2886" s="4"/>
    </row>
    <row r="2887" spans="34:37" x14ac:dyDescent="0.35">
      <c r="AH2887" s="9"/>
      <c r="AI2887" s="9"/>
      <c r="AJ2887" s="4"/>
      <c r="AK2887" s="4"/>
    </row>
    <row r="2888" spans="34:37" x14ac:dyDescent="0.35">
      <c r="AH2888" s="9"/>
      <c r="AI2888" s="9"/>
      <c r="AJ2888" s="4"/>
      <c r="AK2888" s="4"/>
    </row>
    <row r="2889" spans="34:37" x14ac:dyDescent="0.35">
      <c r="AH2889" s="9"/>
      <c r="AI2889" s="9"/>
      <c r="AJ2889" s="4"/>
      <c r="AK2889" s="4"/>
    </row>
    <row r="2890" spans="34:37" x14ac:dyDescent="0.35">
      <c r="AH2890" s="9"/>
      <c r="AI2890" s="9"/>
      <c r="AJ2890" s="4"/>
      <c r="AK2890" s="4"/>
    </row>
    <row r="2891" spans="34:37" x14ac:dyDescent="0.35">
      <c r="AH2891" s="9"/>
      <c r="AI2891" s="9"/>
      <c r="AJ2891" s="4"/>
      <c r="AK2891" s="4"/>
    </row>
    <row r="2892" spans="34:37" x14ac:dyDescent="0.35">
      <c r="AH2892" s="9"/>
      <c r="AI2892" s="9"/>
      <c r="AJ2892" s="4"/>
      <c r="AK2892" s="4"/>
    </row>
    <row r="2893" spans="34:37" x14ac:dyDescent="0.35">
      <c r="AH2893" s="9"/>
      <c r="AI2893" s="9"/>
      <c r="AJ2893" s="4"/>
      <c r="AK2893" s="4"/>
    </row>
    <row r="2894" spans="34:37" x14ac:dyDescent="0.35">
      <c r="AH2894" s="9"/>
      <c r="AI2894" s="9"/>
      <c r="AJ2894" s="4"/>
      <c r="AK2894" s="4"/>
    </row>
    <row r="2895" spans="34:37" x14ac:dyDescent="0.35">
      <c r="AH2895" s="9"/>
      <c r="AI2895" s="9"/>
      <c r="AJ2895" s="4"/>
      <c r="AK2895" s="4"/>
    </row>
    <row r="2896" spans="34:37" x14ac:dyDescent="0.35">
      <c r="AH2896" s="9"/>
      <c r="AI2896" s="9"/>
      <c r="AJ2896" s="4"/>
      <c r="AK2896" s="4"/>
    </row>
    <row r="2897" spans="34:37" x14ac:dyDescent="0.35">
      <c r="AH2897" s="9"/>
      <c r="AI2897" s="9"/>
      <c r="AJ2897" s="4"/>
      <c r="AK2897" s="4"/>
    </row>
    <row r="2898" spans="34:37" x14ac:dyDescent="0.35">
      <c r="AH2898" s="9"/>
      <c r="AI2898" s="9"/>
      <c r="AJ2898" s="4"/>
      <c r="AK2898" s="4"/>
    </row>
    <row r="2899" spans="34:37" x14ac:dyDescent="0.35">
      <c r="AH2899" s="9"/>
      <c r="AI2899" s="9"/>
      <c r="AJ2899" s="4"/>
      <c r="AK2899" s="4"/>
    </row>
    <row r="2900" spans="34:37" x14ac:dyDescent="0.35">
      <c r="AH2900" s="9"/>
      <c r="AI2900" s="9"/>
      <c r="AJ2900" s="4"/>
      <c r="AK2900" s="4"/>
    </row>
    <row r="2901" spans="34:37" x14ac:dyDescent="0.35">
      <c r="AH2901" s="9"/>
      <c r="AI2901" s="9"/>
      <c r="AJ2901" s="4"/>
      <c r="AK2901" s="4"/>
    </row>
    <row r="2902" spans="34:37" x14ac:dyDescent="0.35">
      <c r="AH2902" s="9"/>
      <c r="AI2902" s="9"/>
      <c r="AJ2902" s="4"/>
      <c r="AK2902" s="4"/>
    </row>
    <row r="2903" spans="34:37" x14ac:dyDescent="0.35">
      <c r="AH2903" s="9"/>
      <c r="AI2903" s="9"/>
      <c r="AJ2903" s="4"/>
      <c r="AK2903" s="4"/>
    </row>
    <row r="2904" spans="34:37" x14ac:dyDescent="0.35">
      <c r="AH2904" s="9"/>
      <c r="AI2904" s="9"/>
      <c r="AJ2904" s="4"/>
      <c r="AK2904" s="4"/>
    </row>
    <row r="2905" spans="34:37" x14ac:dyDescent="0.35">
      <c r="AH2905" s="9"/>
      <c r="AI2905" s="9"/>
      <c r="AJ2905" s="4"/>
      <c r="AK2905" s="4"/>
    </row>
    <row r="2906" spans="34:37" x14ac:dyDescent="0.35">
      <c r="AH2906" s="9"/>
      <c r="AI2906" s="9"/>
      <c r="AJ2906" s="4"/>
      <c r="AK2906" s="4"/>
    </row>
    <row r="2907" spans="34:37" x14ac:dyDescent="0.35">
      <c r="AH2907" s="9"/>
      <c r="AI2907" s="9"/>
      <c r="AJ2907" s="4"/>
      <c r="AK2907" s="4"/>
    </row>
    <row r="2908" spans="34:37" x14ac:dyDescent="0.35">
      <c r="AH2908" s="9"/>
      <c r="AI2908" s="9"/>
      <c r="AJ2908" s="4"/>
      <c r="AK2908" s="4"/>
    </row>
    <row r="2909" spans="34:37" x14ac:dyDescent="0.35">
      <c r="AH2909" s="9"/>
      <c r="AI2909" s="9"/>
      <c r="AJ2909" s="4"/>
      <c r="AK2909" s="4"/>
    </row>
    <row r="2910" spans="34:37" x14ac:dyDescent="0.35">
      <c r="AH2910" s="9"/>
      <c r="AI2910" s="9"/>
      <c r="AJ2910" s="4"/>
      <c r="AK2910" s="4"/>
    </row>
    <row r="2911" spans="34:37" x14ac:dyDescent="0.35">
      <c r="AH2911" s="9"/>
      <c r="AI2911" s="9"/>
      <c r="AJ2911" s="4"/>
      <c r="AK2911" s="4"/>
    </row>
    <row r="2912" spans="34:37" x14ac:dyDescent="0.35">
      <c r="AH2912" s="9"/>
      <c r="AI2912" s="9"/>
      <c r="AJ2912" s="4"/>
      <c r="AK2912" s="4"/>
    </row>
    <row r="2913" spans="34:37" x14ac:dyDescent="0.35">
      <c r="AH2913" s="9"/>
      <c r="AI2913" s="9"/>
      <c r="AJ2913" s="4"/>
      <c r="AK2913" s="4"/>
    </row>
    <row r="2914" spans="34:37" x14ac:dyDescent="0.35">
      <c r="AH2914" s="9"/>
      <c r="AI2914" s="9"/>
      <c r="AJ2914" s="4"/>
      <c r="AK2914" s="4"/>
    </row>
    <row r="2915" spans="34:37" x14ac:dyDescent="0.35">
      <c r="AH2915" s="9"/>
      <c r="AI2915" s="9"/>
      <c r="AJ2915" s="4"/>
      <c r="AK2915" s="4"/>
    </row>
    <row r="2916" spans="34:37" x14ac:dyDescent="0.35">
      <c r="AH2916" s="9"/>
      <c r="AI2916" s="9"/>
      <c r="AJ2916" s="4"/>
      <c r="AK2916" s="4"/>
    </row>
    <row r="2917" spans="34:37" x14ac:dyDescent="0.35">
      <c r="AH2917" s="9"/>
      <c r="AI2917" s="9"/>
      <c r="AJ2917" s="4"/>
      <c r="AK2917" s="4"/>
    </row>
    <row r="2918" spans="34:37" x14ac:dyDescent="0.35">
      <c r="AH2918" s="9"/>
      <c r="AI2918" s="9"/>
      <c r="AJ2918" s="4"/>
      <c r="AK2918" s="4"/>
    </row>
    <row r="2919" spans="34:37" x14ac:dyDescent="0.35">
      <c r="AH2919" s="9"/>
      <c r="AI2919" s="9"/>
      <c r="AJ2919" s="4"/>
      <c r="AK2919" s="4"/>
    </row>
    <row r="2920" spans="34:37" x14ac:dyDescent="0.35">
      <c r="AH2920" s="9"/>
      <c r="AI2920" s="9"/>
      <c r="AJ2920" s="4"/>
      <c r="AK2920" s="4"/>
    </row>
    <row r="2921" spans="34:37" x14ac:dyDescent="0.35">
      <c r="AH2921" s="9"/>
      <c r="AI2921" s="9"/>
      <c r="AJ2921" s="4"/>
      <c r="AK2921" s="4"/>
    </row>
    <row r="2922" spans="34:37" x14ac:dyDescent="0.35">
      <c r="AH2922" s="9"/>
      <c r="AI2922" s="9"/>
      <c r="AJ2922" s="4"/>
      <c r="AK2922" s="4"/>
    </row>
    <row r="2923" spans="34:37" x14ac:dyDescent="0.35">
      <c r="AH2923" s="9"/>
      <c r="AI2923" s="9"/>
      <c r="AJ2923" s="4"/>
      <c r="AK2923" s="4"/>
    </row>
    <row r="2924" spans="34:37" x14ac:dyDescent="0.35">
      <c r="AH2924" s="9"/>
      <c r="AI2924" s="9"/>
      <c r="AJ2924" s="4"/>
      <c r="AK2924" s="4"/>
    </row>
    <row r="2925" spans="34:37" x14ac:dyDescent="0.35">
      <c r="AH2925" s="9"/>
      <c r="AI2925" s="9"/>
      <c r="AJ2925" s="4"/>
      <c r="AK2925" s="4"/>
    </row>
    <row r="2926" spans="34:37" x14ac:dyDescent="0.35">
      <c r="AH2926" s="9"/>
      <c r="AI2926" s="9"/>
      <c r="AJ2926" s="4"/>
      <c r="AK2926" s="4"/>
    </row>
    <row r="2927" spans="34:37" x14ac:dyDescent="0.35">
      <c r="AH2927" s="9"/>
      <c r="AI2927" s="9"/>
      <c r="AJ2927" s="4"/>
      <c r="AK2927" s="4"/>
    </row>
    <row r="2928" spans="34:37" x14ac:dyDescent="0.35">
      <c r="AH2928" s="9"/>
      <c r="AI2928" s="9"/>
      <c r="AJ2928" s="4"/>
      <c r="AK2928" s="4"/>
    </row>
    <row r="2929" spans="34:37" x14ac:dyDescent="0.35">
      <c r="AH2929" s="9"/>
      <c r="AI2929" s="9"/>
      <c r="AJ2929" s="4"/>
      <c r="AK2929" s="4"/>
    </row>
    <row r="2930" spans="34:37" x14ac:dyDescent="0.35">
      <c r="AH2930" s="9"/>
      <c r="AI2930" s="9"/>
      <c r="AJ2930" s="4"/>
      <c r="AK2930" s="4"/>
    </row>
    <row r="2931" spans="34:37" x14ac:dyDescent="0.35">
      <c r="AH2931" s="9"/>
      <c r="AI2931" s="9"/>
      <c r="AJ2931" s="4"/>
      <c r="AK2931" s="4"/>
    </row>
    <row r="2932" spans="34:37" x14ac:dyDescent="0.35">
      <c r="AH2932" s="9"/>
      <c r="AI2932" s="9"/>
      <c r="AJ2932" s="4"/>
      <c r="AK2932" s="4"/>
    </row>
    <row r="2933" spans="34:37" x14ac:dyDescent="0.35">
      <c r="AH2933" s="9"/>
      <c r="AI2933" s="9"/>
      <c r="AJ2933" s="4"/>
      <c r="AK2933" s="4"/>
    </row>
    <row r="2934" spans="34:37" x14ac:dyDescent="0.35">
      <c r="AH2934" s="9"/>
      <c r="AI2934" s="9"/>
      <c r="AJ2934" s="4"/>
      <c r="AK2934" s="4"/>
    </row>
    <row r="2935" spans="34:37" x14ac:dyDescent="0.35">
      <c r="AH2935" s="9"/>
      <c r="AI2935" s="9"/>
      <c r="AJ2935" s="4"/>
      <c r="AK2935" s="4"/>
    </row>
    <row r="2936" spans="34:37" x14ac:dyDescent="0.35">
      <c r="AH2936" s="9"/>
      <c r="AI2936" s="9"/>
      <c r="AJ2936" s="4"/>
      <c r="AK2936" s="4"/>
    </row>
    <row r="2937" spans="34:37" x14ac:dyDescent="0.35">
      <c r="AH2937" s="9"/>
      <c r="AI2937" s="9"/>
      <c r="AJ2937" s="4"/>
      <c r="AK2937" s="4"/>
    </row>
    <row r="2938" spans="34:37" x14ac:dyDescent="0.35">
      <c r="AH2938" s="9"/>
      <c r="AI2938" s="9"/>
      <c r="AJ2938" s="4"/>
      <c r="AK2938" s="4"/>
    </row>
    <row r="2939" spans="34:37" x14ac:dyDescent="0.35">
      <c r="AH2939" s="9"/>
      <c r="AI2939" s="9"/>
      <c r="AJ2939" s="4"/>
      <c r="AK2939" s="4"/>
    </row>
    <row r="2940" spans="34:37" x14ac:dyDescent="0.35">
      <c r="AH2940" s="9"/>
      <c r="AI2940" s="9"/>
      <c r="AJ2940" s="4"/>
      <c r="AK2940" s="4"/>
    </row>
    <row r="2941" spans="34:37" x14ac:dyDescent="0.35">
      <c r="AH2941" s="9"/>
      <c r="AI2941" s="9"/>
      <c r="AJ2941" s="4"/>
      <c r="AK2941" s="4"/>
    </row>
    <row r="2942" spans="34:37" x14ac:dyDescent="0.35">
      <c r="AH2942" s="9"/>
      <c r="AI2942" s="9"/>
      <c r="AJ2942" s="4"/>
      <c r="AK2942" s="4"/>
    </row>
    <row r="2943" spans="34:37" x14ac:dyDescent="0.35">
      <c r="AH2943" s="9"/>
      <c r="AI2943" s="9"/>
      <c r="AJ2943" s="4"/>
      <c r="AK2943" s="4"/>
    </row>
    <row r="2944" spans="34:37" x14ac:dyDescent="0.35">
      <c r="AH2944" s="9"/>
      <c r="AI2944" s="9"/>
      <c r="AJ2944" s="4"/>
      <c r="AK2944" s="4"/>
    </row>
    <row r="2945" spans="34:37" x14ac:dyDescent="0.35">
      <c r="AH2945" s="9"/>
      <c r="AI2945" s="9"/>
      <c r="AJ2945" s="4"/>
      <c r="AK2945" s="4"/>
    </row>
    <row r="2946" spans="34:37" x14ac:dyDescent="0.35">
      <c r="AH2946" s="9"/>
      <c r="AI2946" s="9"/>
      <c r="AJ2946" s="4"/>
      <c r="AK2946" s="4"/>
    </row>
    <row r="2947" spans="34:37" x14ac:dyDescent="0.35">
      <c r="AH2947" s="9"/>
      <c r="AI2947" s="9"/>
      <c r="AJ2947" s="4"/>
      <c r="AK2947" s="4"/>
    </row>
    <row r="2948" spans="34:37" x14ac:dyDescent="0.35">
      <c r="AH2948" s="9"/>
      <c r="AI2948" s="9"/>
      <c r="AJ2948" s="4"/>
      <c r="AK2948" s="4"/>
    </row>
    <row r="2949" spans="34:37" x14ac:dyDescent="0.35">
      <c r="AH2949" s="9"/>
      <c r="AI2949" s="9"/>
      <c r="AJ2949" s="4"/>
      <c r="AK2949" s="4"/>
    </row>
    <row r="2950" spans="34:37" x14ac:dyDescent="0.35">
      <c r="AH2950" s="9"/>
      <c r="AI2950" s="9"/>
      <c r="AJ2950" s="4"/>
      <c r="AK2950" s="4"/>
    </row>
    <row r="2951" spans="34:37" x14ac:dyDescent="0.35">
      <c r="AH2951" s="9"/>
      <c r="AI2951" s="9"/>
      <c r="AJ2951" s="4"/>
      <c r="AK2951" s="4"/>
    </row>
    <row r="2952" spans="34:37" x14ac:dyDescent="0.35">
      <c r="AH2952" s="9"/>
      <c r="AI2952" s="9"/>
      <c r="AJ2952" s="4"/>
      <c r="AK2952" s="4"/>
    </row>
    <row r="2953" spans="34:37" x14ac:dyDescent="0.35">
      <c r="AH2953" s="9"/>
      <c r="AI2953" s="9"/>
      <c r="AJ2953" s="4"/>
      <c r="AK2953" s="4"/>
    </row>
    <row r="2954" spans="34:37" x14ac:dyDescent="0.35">
      <c r="AH2954" s="9"/>
      <c r="AI2954" s="9"/>
      <c r="AJ2954" s="4"/>
      <c r="AK2954" s="4"/>
    </row>
    <row r="2955" spans="34:37" x14ac:dyDescent="0.35">
      <c r="AH2955" s="9"/>
      <c r="AI2955" s="9"/>
      <c r="AJ2955" s="4"/>
      <c r="AK2955" s="4"/>
    </row>
    <row r="2956" spans="34:37" x14ac:dyDescent="0.35">
      <c r="AH2956" s="9"/>
      <c r="AI2956" s="9"/>
      <c r="AJ2956" s="4"/>
      <c r="AK2956" s="4"/>
    </row>
    <row r="2957" spans="34:37" x14ac:dyDescent="0.35">
      <c r="AH2957" s="9"/>
      <c r="AI2957" s="9"/>
      <c r="AJ2957" s="4"/>
      <c r="AK2957" s="4"/>
    </row>
    <row r="2958" spans="34:37" x14ac:dyDescent="0.35">
      <c r="AH2958" s="9"/>
      <c r="AI2958" s="9"/>
      <c r="AJ2958" s="4"/>
      <c r="AK2958" s="4"/>
    </row>
    <row r="2959" spans="34:37" x14ac:dyDescent="0.35">
      <c r="AH2959" s="9"/>
      <c r="AI2959" s="9"/>
      <c r="AJ2959" s="4"/>
      <c r="AK2959" s="4"/>
    </row>
    <row r="2960" spans="34:37" x14ac:dyDescent="0.35">
      <c r="AH2960" s="9"/>
      <c r="AI2960" s="9"/>
      <c r="AJ2960" s="4"/>
      <c r="AK2960" s="4"/>
    </row>
    <row r="2961" spans="34:37" x14ac:dyDescent="0.35">
      <c r="AH2961" s="9"/>
      <c r="AI2961" s="9"/>
      <c r="AJ2961" s="4"/>
      <c r="AK2961" s="4"/>
    </row>
    <row r="2962" spans="34:37" x14ac:dyDescent="0.35">
      <c r="AH2962" s="9"/>
      <c r="AI2962" s="9"/>
      <c r="AJ2962" s="4"/>
      <c r="AK2962" s="4"/>
    </row>
    <row r="2963" spans="34:37" x14ac:dyDescent="0.35">
      <c r="AH2963" s="9"/>
      <c r="AI2963" s="9"/>
      <c r="AJ2963" s="4"/>
      <c r="AK2963" s="4"/>
    </row>
    <row r="2964" spans="34:37" x14ac:dyDescent="0.35">
      <c r="AH2964" s="9"/>
      <c r="AI2964" s="9"/>
      <c r="AJ2964" s="4"/>
      <c r="AK2964" s="4"/>
    </row>
    <row r="2965" spans="34:37" x14ac:dyDescent="0.35">
      <c r="AH2965" s="9"/>
      <c r="AI2965" s="9"/>
      <c r="AJ2965" s="4"/>
      <c r="AK2965" s="4"/>
    </row>
    <row r="2966" spans="34:37" x14ac:dyDescent="0.35">
      <c r="AH2966" s="9"/>
      <c r="AI2966" s="9"/>
      <c r="AJ2966" s="4"/>
      <c r="AK2966" s="4"/>
    </row>
    <row r="2967" spans="34:37" x14ac:dyDescent="0.35">
      <c r="AH2967" s="9"/>
      <c r="AI2967" s="9"/>
      <c r="AJ2967" s="4"/>
      <c r="AK2967" s="4"/>
    </row>
    <row r="2968" spans="34:37" x14ac:dyDescent="0.35">
      <c r="AH2968" s="9"/>
      <c r="AI2968" s="9"/>
      <c r="AJ2968" s="4"/>
      <c r="AK2968" s="4"/>
    </row>
    <row r="2969" spans="34:37" x14ac:dyDescent="0.35">
      <c r="AH2969" s="9"/>
      <c r="AI2969" s="9"/>
      <c r="AJ2969" s="4"/>
      <c r="AK2969" s="4"/>
    </row>
    <row r="2970" spans="34:37" x14ac:dyDescent="0.35">
      <c r="AH2970" s="9"/>
      <c r="AI2970" s="9"/>
      <c r="AJ2970" s="4"/>
      <c r="AK2970" s="4"/>
    </row>
    <row r="2971" spans="34:37" x14ac:dyDescent="0.35">
      <c r="AH2971" s="9"/>
      <c r="AI2971" s="9"/>
      <c r="AJ2971" s="4"/>
      <c r="AK2971" s="4"/>
    </row>
    <row r="2972" spans="34:37" x14ac:dyDescent="0.35">
      <c r="AH2972" s="9"/>
      <c r="AI2972" s="9"/>
      <c r="AJ2972" s="4"/>
      <c r="AK2972" s="4"/>
    </row>
    <row r="2973" spans="34:37" x14ac:dyDescent="0.35">
      <c r="AH2973" s="9"/>
      <c r="AI2973" s="9"/>
      <c r="AJ2973" s="4"/>
      <c r="AK2973" s="4"/>
    </row>
    <row r="2974" spans="34:37" x14ac:dyDescent="0.35">
      <c r="AH2974" s="9"/>
      <c r="AI2974" s="9"/>
      <c r="AJ2974" s="4"/>
      <c r="AK2974" s="4"/>
    </row>
    <row r="2975" spans="34:37" x14ac:dyDescent="0.35">
      <c r="AH2975" s="9"/>
      <c r="AI2975" s="9"/>
      <c r="AJ2975" s="4"/>
      <c r="AK2975" s="4"/>
    </row>
    <row r="2976" spans="34:37" x14ac:dyDescent="0.35">
      <c r="AH2976" s="9"/>
      <c r="AI2976" s="9"/>
      <c r="AJ2976" s="4"/>
      <c r="AK2976" s="4"/>
    </row>
    <row r="2977" spans="34:37" x14ac:dyDescent="0.35">
      <c r="AH2977" s="9"/>
      <c r="AI2977" s="9"/>
      <c r="AJ2977" s="4"/>
      <c r="AK2977" s="4"/>
    </row>
    <row r="2978" spans="34:37" x14ac:dyDescent="0.35">
      <c r="AH2978" s="9"/>
      <c r="AI2978" s="9"/>
      <c r="AJ2978" s="4"/>
      <c r="AK2978" s="4"/>
    </row>
    <row r="2979" spans="34:37" x14ac:dyDescent="0.35">
      <c r="AH2979" s="9"/>
      <c r="AI2979" s="9"/>
      <c r="AJ2979" s="4"/>
      <c r="AK2979" s="4"/>
    </row>
    <row r="2980" spans="34:37" x14ac:dyDescent="0.35">
      <c r="AH2980" s="9"/>
      <c r="AI2980" s="9"/>
      <c r="AJ2980" s="4"/>
      <c r="AK2980" s="4"/>
    </row>
    <row r="2981" spans="34:37" x14ac:dyDescent="0.35">
      <c r="AH2981" s="9"/>
      <c r="AI2981" s="9"/>
      <c r="AJ2981" s="4"/>
      <c r="AK2981" s="4"/>
    </row>
    <row r="2982" spans="34:37" x14ac:dyDescent="0.35">
      <c r="AH2982" s="9"/>
      <c r="AI2982" s="9"/>
      <c r="AJ2982" s="4"/>
      <c r="AK2982" s="4"/>
    </row>
    <row r="2983" spans="34:37" x14ac:dyDescent="0.35">
      <c r="AH2983" s="9"/>
      <c r="AI2983" s="9"/>
      <c r="AJ2983" s="4"/>
      <c r="AK2983" s="4"/>
    </row>
    <row r="2984" spans="34:37" x14ac:dyDescent="0.35">
      <c r="AH2984" s="9"/>
      <c r="AI2984" s="9"/>
      <c r="AJ2984" s="4"/>
      <c r="AK2984" s="4"/>
    </row>
    <row r="2985" spans="34:37" x14ac:dyDescent="0.35">
      <c r="AH2985" s="9"/>
      <c r="AI2985" s="9"/>
      <c r="AJ2985" s="4"/>
      <c r="AK2985" s="4"/>
    </row>
    <row r="2986" spans="34:37" x14ac:dyDescent="0.35">
      <c r="AH2986" s="9"/>
      <c r="AI2986" s="9"/>
      <c r="AJ2986" s="4"/>
      <c r="AK2986" s="4"/>
    </row>
    <row r="2987" spans="34:37" x14ac:dyDescent="0.35">
      <c r="AH2987" s="9"/>
      <c r="AI2987" s="9"/>
      <c r="AJ2987" s="4"/>
      <c r="AK2987" s="4"/>
    </row>
    <row r="2988" spans="34:37" x14ac:dyDescent="0.35">
      <c r="AH2988" s="9"/>
      <c r="AI2988" s="9"/>
      <c r="AJ2988" s="4"/>
      <c r="AK2988" s="4"/>
    </row>
    <row r="2989" spans="34:37" x14ac:dyDescent="0.35">
      <c r="AH2989" s="9"/>
      <c r="AI2989" s="9"/>
      <c r="AJ2989" s="4"/>
      <c r="AK2989" s="4"/>
    </row>
    <row r="2990" spans="34:37" x14ac:dyDescent="0.35">
      <c r="AH2990" s="9"/>
      <c r="AI2990" s="9"/>
      <c r="AJ2990" s="4"/>
      <c r="AK2990" s="4"/>
    </row>
    <row r="2991" spans="34:37" x14ac:dyDescent="0.35">
      <c r="AH2991" s="9"/>
      <c r="AI2991" s="9"/>
      <c r="AJ2991" s="4"/>
      <c r="AK2991" s="4"/>
    </row>
    <row r="2992" spans="34:37" x14ac:dyDescent="0.35">
      <c r="AH2992" s="9"/>
      <c r="AI2992" s="9"/>
      <c r="AJ2992" s="4"/>
      <c r="AK2992" s="4"/>
    </row>
    <row r="2993" spans="34:37" x14ac:dyDescent="0.35">
      <c r="AH2993" s="9"/>
      <c r="AI2993" s="9"/>
      <c r="AJ2993" s="4"/>
      <c r="AK2993" s="4"/>
    </row>
    <row r="2994" spans="34:37" x14ac:dyDescent="0.35">
      <c r="AH2994" s="9"/>
      <c r="AI2994" s="9"/>
      <c r="AJ2994" s="4"/>
      <c r="AK2994" s="4"/>
    </row>
    <row r="2995" spans="34:37" x14ac:dyDescent="0.35">
      <c r="AH2995" s="9"/>
      <c r="AI2995" s="9"/>
      <c r="AJ2995" s="4"/>
      <c r="AK2995" s="4"/>
    </row>
    <row r="2996" spans="34:37" x14ac:dyDescent="0.35">
      <c r="AH2996" s="9"/>
      <c r="AI2996" s="9"/>
      <c r="AJ2996" s="4"/>
      <c r="AK2996" s="4"/>
    </row>
    <row r="2997" spans="34:37" x14ac:dyDescent="0.35">
      <c r="AH2997" s="9"/>
      <c r="AI2997" s="9"/>
      <c r="AJ2997" s="4"/>
      <c r="AK2997" s="4"/>
    </row>
    <row r="2998" spans="34:37" x14ac:dyDescent="0.35">
      <c r="AH2998" s="9"/>
      <c r="AI2998" s="9"/>
      <c r="AJ2998" s="4"/>
      <c r="AK2998" s="4"/>
    </row>
    <row r="2999" spans="34:37" x14ac:dyDescent="0.35">
      <c r="AH2999" s="9"/>
      <c r="AI2999" s="9"/>
      <c r="AJ2999" s="4"/>
      <c r="AK2999" s="4"/>
    </row>
    <row r="3000" spans="34:37" x14ac:dyDescent="0.35">
      <c r="AH3000" s="9"/>
      <c r="AI3000" s="9"/>
      <c r="AJ3000" s="4"/>
      <c r="AK3000" s="4"/>
    </row>
    <row r="3001" spans="34:37" x14ac:dyDescent="0.35">
      <c r="AH3001" s="9"/>
      <c r="AI3001" s="9"/>
      <c r="AJ3001" s="4"/>
      <c r="AK3001" s="4"/>
    </row>
    <row r="3002" spans="34:37" x14ac:dyDescent="0.35">
      <c r="AH3002" s="9"/>
      <c r="AI3002" s="9"/>
      <c r="AJ3002" s="4"/>
      <c r="AK3002" s="4"/>
    </row>
    <row r="3003" spans="34:37" x14ac:dyDescent="0.35">
      <c r="AH3003" s="9"/>
      <c r="AI3003" s="9"/>
      <c r="AJ3003" s="4"/>
      <c r="AK3003" s="4"/>
    </row>
    <row r="3004" spans="34:37" x14ac:dyDescent="0.35">
      <c r="AH3004" s="9"/>
      <c r="AI3004" s="9"/>
      <c r="AJ3004" s="4"/>
      <c r="AK3004" s="4"/>
    </row>
    <row r="3005" spans="34:37" x14ac:dyDescent="0.35">
      <c r="AH3005" s="9"/>
      <c r="AI3005" s="9"/>
      <c r="AJ3005" s="4"/>
      <c r="AK3005" s="4"/>
    </row>
    <row r="3006" spans="34:37" x14ac:dyDescent="0.35">
      <c r="AH3006" s="9"/>
      <c r="AI3006" s="9"/>
      <c r="AJ3006" s="4"/>
      <c r="AK3006" s="4"/>
    </row>
    <row r="3007" spans="34:37" x14ac:dyDescent="0.35">
      <c r="AH3007" s="9"/>
      <c r="AI3007" s="9"/>
      <c r="AJ3007" s="4"/>
      <c r="AK3007" s="4"/>
    </row>
    <row r="3008" spans="34:37" x14ac:dyDescent="0.35">
      <c r="AH3008" s="9"/>
      <c r="AI3008" s="9"/>
      <c r="AJ3008" s="4"/>
      <c r="AK3008" s="4"/>
    </row>
    <row r="3009" spans="34:37" x14ac:dyDescent="0.35">
      <c r="AH3009" s="9"/>
      <c r="AI3009" s="9"/>
      <c r="AJ3009" s="4"/>
      <c r="AK3009" s="4"/>
    </row>
    <row r="3010" spans="34:37" x14ac:dyDescent="0.35">
      <c r="AH3010" s="9"/>
      <c r="AI3010" s="9"/>
      <c r="AJ3010" s="4"/>
      <c r="AK3010" s="4"/>
    </row>
    <row r="3011" spans="34:37" x14ac:dyDescent="0.35">
      <c r="AH3011" s="9"/>
      <c r="AI3011" s="9"/>
      <c r="AJ3011" s="4"/>
      <c r="AK3011" s="4"/>
    </row>
    <row r="3012" spans="34:37" x14ac:dyDescent="0.35">
      <c r="AH3012" s="9"/>
      <c r="AI3012" s="9"/>
      <c r="AJ3012" s="4"/>
      <c r="AK3012" s="4"/>
    </row>
    <row r="3013" spans="34:37" x14ac:dyDescent="0.35">
      <c r="AH3013" s="9"/>
      <c r="AI3013" s="9"/>
      <c r="AJ3013" s="4"/>
      <c r="AK3013" s="4"/>
    </row>
    <row r="3014" spans="34:37" x14ac:dyDescent="0.35">
      <c r="AH3014" s="9"/>
      <c r="AI3014" s="9"/>
      <c r="AJ3014" s="4"/>
      <c r="AK3014" s="4"/>
    </row>
    <row r="3015" spans="34:37" x14ac:dyDescent="0.35">
      <c r="AH3015" s="9"/>
      <c r="AI3015" s="9"/>
      <c r="AJ3015" s="4"/>
      <c r="AK3015" s="4"/>
    </row>
    <row r="3016" spans="34:37" x14ac:dyDescent="0.35">
      <c r="AH3016" s="9"/>
      <c r="AI3016" s="9"/>
      <c r="AJ3016" s="4"/>
      <c r="AK3016" s="4"/>
    </row>
    <row r="3017" spans="34:37" x14ac:dyDescent="0.35">
      <c r="AH3017" s="9"/>
      <c r="AI3017" s="9"/>
      <c r="AJ3017" s="4"/>
      <c r="AK3017" s="4"/>
    </row>
    <row r="3018" spans="34:37" x14ac:dyDescent="0.35">
      <c r="AH3018" s="9"/>
      <c r="AI3018" s="9"/>
      <c r="AJ3018" s="4"/>
      <c r="AK3018" s="4"/>
    </row>
    <row r="3019" spans="34:37" x14ac:dyDescent="0.35">
      <c r="AH3019" s="9"/>
      <c r="AI3019" s="9"/>
      <c r="AJ3019" s="4"/>
      <c r="AK3019" s="4"/>
    </row>
    <row r="3020" spans="34:37" x14ac:dyDescent="0.35">
      <c r="AH3020" s="9"/>
      <c r="AI3020" s="9"/>
      <c r="AJ3020" s="4"/>
      <c r="AK3020" s="4"/>
    </row>
    <row r="3021" spans="34:37" x14ac:dyDescent="0.35">
      <c r="AH3021" s="9"/>
      <c r="AI3021" s="9"/>
      <c r="AJ3021" s="4"/>
      <c r="AK3021" s="4"/>
    </row>
    <row r="3022" spans="34:37" x14ac:dyDescent="0.35">
      <c r="AH3022" s="9"/>
      <c r="AI3022" s="9"/>
      <c r="AJ3022" s="4"/>
      <c r="AK3022" s="4"/>
    </row>
    <row r="3023" spans="34:37" x14ac:dyDescent="0.35">
      <c r="AH3023" s="9"/>
      <c r="AI3023" s="9"/>
      <c r="AJ3023" s="4"/>
      <c r="AK3023" s="4"/>
    </row>
    <row r="3024" spans="34:37" x14ac:dyDescent="0.35">
      <c r="AH3024" s="9"/>
      <c r="AI3024" s="9"/>
      <c r="AJ3024" s="4"/>
      <c r="AK3024" s="4"/>
    </row>
    <row r="3025" spans="34:37" x14ac:dyDescent="0.35">
      <c r="AH3025" s="9"/>
      <c r="AI3025" s="9"/>
      <c r="AJ3025" s="4"/>
      <c r="AK3025" s="4"/>
    </row>
    <row r="3026" spans="34:37" x14ac:dyDescent="0.35">
      <c r="AH3026" s="9"/>
      <c r="AI3026" s="9"/>
      <c r="AJ3026" s="4"/>
      <c r="AK3026" s="4"/>
    </row>
    <row r="3027" spans="34:37" x14ac:dyDescent="0.35">
      <c r="AH3027" s="9"/>
      <c r="AI3027" s="9"/>
      <c r="AJ3027" s="4"/>
      <c r="AK3027" s="4"/>
    </row>
    <row r="3028" spans="34:37" x14ac:dyDescent="0.35">
      <c r="AH3028" s="9"/>
      <c r="AI3028" s="9"/>
      <c r="AJ3028" s="4"/>
      <c r="AK3028" s="4"/>
    </row>
    <row r="3029" spans="34:37" x14ac:dyDescent="0.35">
      <c r="AH3029" s="9"/>
      <c r="AI3029" s="9"/>
      <c r="AJ3029" s="4"/>
      <c r="AK3029" s="4"/>
    </row>
    <row r="3030" spans="34:37" x14ac:dyDescent="0.35">
      <c r="AH3030" s="9"/>
      <c r="AI3030" s="9"/>
      <c r="AJ3030" s="4"/>
      <c r="AK3030" s="4"/>
    </row>
    <row r="3031" spans="34:37" x14ac:dyDescent="0.35">
      <c r="AH3031" s="9"/>
      <c r="AI3031" s="9"/>
      <c r="AJ3031" s="4"/>
      <c r="AK3031" s="4"/>
    </row>
    <row r="3032" spans="34:37" x14ac:dyDescent="0.35">
      <c r="AH3032" s="9"/>
      <c r="AI3032" s="9"/>
      <c r="AJ3032" s="4"/>
      <c r="AK3032" s="4"/>
    </row>
    <row r="3033" spans="34:37" x14ac:dyDescent="0.35">
      <c r="AH3033" s="9"/>
      <c r="AI3033" s="9"/>
      <c r="AJ3033" s="4"/>
      <c r="AK3033" s="4"/>
    </row>
    <row r="3034" spans="34:37" x14ac:dyDescent="0.35">
      <c r="AH3034" s="9"/>
      <c r="AI3034" s="9"/>
      <c r="AJ3034" s="4"/>
      <c r="AK3034" s="4"/>
    </row>
    <row r="3035" spans="34:37" x14ac:dyDescent="0.35">
      <c r="AH3035" s="9"/>
      <c r="AI3035" s="9"/>
      <c r="AJ3035" s="4"/>
      <c r="AK3035" s="4"/>
    </row>
    <row r="3036" spans="34:37" x14ac:dyDescent="0.35">
      <c r="AH3036" s="9"/>
      <c r="AI3036" s="9"/>
      <c r="AJ3036" s="4"/>
      <c r="AK3036" s="4"/>
    </row>
    <row r="3037" spans="34:37" x14ac:dyDescent="0.35">
      <c r="AH3037" s="9"/>
      <c r="AI3037" s="9"/>
      <c r="AJ3037" s="4"/>
      <c r="AK3037" s="4"/>
    </row>
    <row r="3038" spans="34:37" x14ac:dyDescent="0.35">
      <c r="AH3038" s="9"/>
      <c r="AI3038" s="9"/>
      <c r="AJ3038" s="4"/>
      <c r="AK3038" s="4"/>
    </row>
    <row r="3039" spans="34:37" x14ac:dyDescent="0.35">
      <c r="AH3039" s="9"/>
      <c r="AI3039" s="9"/>
      <c r="AJ3039" s="4"/>
      <c r="AK3039" s="4"/>
    </row>
    <row r="3040" spans="34:37" x14ac:dyDescent="0.35">
      <c r="AH3040" s="9"/>
      <c r="AI3040" s="9"/>
      <c r="AJ3040" s="4"/>
      <c r="AK3040" s="4"/>
    </row>
    <row r="3041" spans="34:37" x14ac:dyDescent="0.35">
      <c r="AH3041" s="9"/>
      <c r="AI3041" s="9"/>
      <c r="AJ3041" s="4"/>
      <c r="AK3041" s="4"/>
    </row>
    <row r="3042" spans="34:37" x14ac:dyDescent="0.35">
      <c r="AH3042" s="9"/>
      <c r="AI3042" s="9"/>
      <c r="AJ3042" s="4"/>
      <c r="AK3042" s="4"/>
    </row>
    <row r="3043" spans="34:37" x14ac:dyDescent="0.35">
      <c r="AH3043" s="9"/>
      <c r="AI3043" s="9"/>
      <c r="AJ3043" s="4"/>
      <c r="AK3043" s="4"/>
    </row>
    <row r="3044" spans="34:37" x14ac:dyDescent="0.35">
      <c r="AH3044" s="9"/>
      <c r="AI3044" s="9"/>
      <c r="AJ3044" s="4"/>
      <c r="AK3044" s="4"/>
    </row>
    <row r="3045" spans="34:37" x14ac:dyDescent="0.35">
      <c r="AH3045" s="9"/>
      <c r="AI3045" s="9"/>
      <c r="AJ3045" s="4"/>
      <c r="AK3045" s="4"/>
    </row>
    <row r="3046" spans="34:37" x14ac:dyDescent="0.35">
      <c r="AH3046" s="9"/>
      <c r="AI3046" s="9"/>
      <c r="AJ3046" s="4"/>
      <c r="AK3046" s="4"/>
    </row>
    <row r="3047" spans="34:37" x14ac:dyDescent="0.35">
      <c r="AH3047" s="9"/>
      <c r="AI3047" s="9"/>
      <c r="AJ3047" s="4"/>
      <c r="AK3047" s="4"/>
    </row>
    <row r="3048" spans="34:37" x14ac:dyDescent="0.35">
      <c r="AH3048" s="9"/>
      <c r="AI3048" s="9"/>
      <c r="AJ3048" s="4"/>
      <c r="AK3048" s="4"/>
    </row>
    <row r="3049" spans="34:37" x14ac:dyDescent="0.35">
      <c r="AH3049" s="9"/>
      <c r="AI3049" s="9"/>
      <c r="AJ3049" s="4"/>
      <c r="AK3049" s="4"/>
    </row>
    <row r="3050" spans="34:37" x14ac:dyDescent="0.35">
      <c r="AH3050" s="9"/>
      <c r="AI3050" s="9"/>
      <c r="AJ3050" s="4"/>
      <c r="AK3050" s="4"/>
    </row>
    <row r="3051" spans="34:37" x14ac:dyDescent="0.35">
      <c r="AH3051" s="9"/>
      <c r="AI3051" s="9"/>
      <c r="AJ3051" s="4"/>
      <c r="AK3051" s="4"/>
    </row>
    <row r="3052" spans="34:37" x14ac:dyDescent="0.35">
      <c r="AH3052" s="9"/>
      <c r="AI3052" s="9"/>
      <c r="AJ3052" s="4"/>
      <c r="AK3052" s="4"/>
    </row>
    <row r="3053" spans="34:37" x14ac:dyDescent="0.35">
      <c r="AH3053" s="9"/>
      <c r="AI3053" s="9"/>
      <c r="AJ3053" s="4"/>
      <c r="AK3053" s="4"/>
    </row>
    <row r="3054" spans="34:37" x14ac:dyDescent="0.35">
      <c r="AH3054" s="9"/>
      <c r="AI3054" s="9"/>
      <c r="AJ3054" s="4"/>
      <c r="AK3054" s="4"/>
    </row>
    <row r="3055" spans="34:37" x14ac:dyDescent="0.35">
      <c r="AH3055" s="9"/>
      <c r="AI3055" s="9"/>
      <c r="AJ3055" s="4"/>
      <c r="AK3055" s="4"/>
    </row>
    <row r="3056" spans="34:37" x14ac:dyDescent="0.35">
      <c r="AH3056" s="9"/>
      <c r="AI3056" s="9"/>
      <c r="AJ3056" s="4"/>
      <c r="AK3056" s="4"/>
    </row>
    <row r="3057" spans="34:37" x14ac:dyDescent="0.35">
      <c r="AH3057" s="9"/>
      <c r="AI3057" s="9"/>
      <c r="AJ3057" s="4"/>
      <c r="AK3057" s="4"/>
    </row>
    <row r="3058" spans="34:37" x14ac:dyDescent="0.35">
      <c r="AH3058" s="9"/>
      <c r="AI3058" s="9"/>
      <c r="AJ3058" s="4"/>
      <c r="AK3058" s="4"/>
    </row>
    <row r="3059" spans="34:37" x14ac:dyDescent="0.35">
      <c r="AH3059" s="9"/>
      <c r="AI3059" s="9"/>
      <c r="AJ3059" s="4"/>
      <c r="AK3059" s="4"/>
    </row>
    <row r="3060" spans="34:37" x14ac:dyDescent="0.35">
      <c r="AH3060" s="9"/>
      <c r="AI3060" s="9"/>
      <c r="AJ3060" s="4"/>
      <c r="AK3060" s="4"/>
    </row>
    <row r="3061" spans="34:37" x14ac:dyDescent="0.35">
      <c r="AH3061" s="9"/>
      <c r="AI3061" s="9"/>
      <c r="AJ3061" s="4"/>
      <c r="AK3061" s="4"/>
    </row>
    <row r="3062" spans="34:37" x14ac:dyDescent="0.35">
      <c r="AH3062" s="9"/>
      <c r="AI3062" s="9"/>
      <c r="AJ3062" s="4"/>
      <c r="AK3062" s="4"/>
    </row>
    <row r="3063" spans="34:37" x14ac:dyDescent="0.35">
      <c r="AH3063" s="9"/>
      <c r="AI3063" s="9"/>
      <c r="AJ3063" s="4"/>
      <c r="AK3063" s="4"/>
    </row>
    <row r="3064" spans="34:37" x14ac:dyDescent="0.35">
      <c r="AH3064" s="9"/>
      <c r="AI3064" s="9"/>
      <c r="AJ3064" s="4"/>
      <c r="AK3064" s="4"/>
    </row>
    <row r="3065" spans="34:37" x14ac:dyDescent="0.35">
      <c r="AH3065" s="9"/>
      <c r="AI3065" s="9"/>
      <c r="AJ3065" s="4"/>
      <c r="AK3065" s="4"/>
    </row>
    <row r="3066" spans="34:37" x14ac:dyDescent="0.35">
      <c r="AH3066" s="9"/>
      <c r="AI3066" s="9"/>
      <c r="AJ3066" s="4"/>
      <c r="AK3066" s="4"/>
    </row>
    <row r="3067" spans="34:37" x14ac:dyDescent="0.35">
      <c r="AH3067" s="9"/>
      <c r="AI3067" s="9"/>
      <c r="AJ3067" s="4"/>
      <c r="AK3067" s="4"/>
    </row>
    <row r="3068" spans="34:37" x14ac:dyDescent="0.35">
      <c r="AH3068" s="9"/>
      <c r="AI3068" s="9"/>
      <c r="AJ3068" s="4"/>
      <c r="AK3068" s="4"/>
    </row>
    <row r="3069" spans="34:37" x14ac:dyDescent="0.35">
      <c r="AH3069" s="9"/>
      <c r="AI3069" s="9"/>
      <c r="AJ3069" s="4"/>
      <c r="AK3069" s="4"/>
    </row>
    <row r="3070" spans="34:37" x14ac:dyDescent="0.35">
      <c r="AH3070" s="9"/>
      <c r="AI3070" s="9"/>
      <c r="AJ3070" s="4"/>
      <c r="AK3070" s="4"/>
    </row>
    <row r="3071" spans="34:37" x14ac:dyDescent="0.35">
      <c r="AH3071" s="9"/>
      <c r="AI3071" s="9"/>
      <c r="AJ3071" s="4"/>
      <c r="AK3071" s="4"/>
    </row>
    <row r="3072" spans="34:37" x14ac:dyDescent="0.35">
      <c r="AH3072" s="9"/>
      <c r="AI3072" s="9"/>
      <c r="AJ3072" s="4"/>
      <c r="AK3072" s="4"/>
    </row>
    <row r="3073" spans="34:37" x14ac:dyDescent="0.35">
      <c r="AH3073" s="9"/>
      <c r="AI3073" s="9"/>
      <c r="AJ3073" s="4"/>
      <c r="AK3073" s="4"/>
    </row>
    <row r="3074" spans="34:37" x14ac:dyDescent="0.35">
      <c r="AH3074" s="9"/>
      <c r="AI3074" s="9"/>
      <c r="AJ3074" s="4"/>
      <c r="AK3074" s="4"/>
    </row>
    <row r="3075" spans="34:37" x14ac:dyDescent="0.35">
      <c r="AH3075" s="9"/>
      <c r="AI3075" s="9"/>
      <c r="AJ3075" s="4"/>
      <c r="AK3075" s="4"/>
    </row>
    <row r="3076" spans="34:37" x14ac:dyDescent="0.35">
      <c r="AH3076" s="9"/>
      <c r="AI3076" s="9"/>
      <c r="AJ3076" s="4"/>
      <c r="AK3076" s="4"/>
    </row>
    <row r="3077" spans="34:37" x14ac:dyDescent="0.35">
      <c r="AH3077" s="9"/>
      <c r="AI3077" s="9"/>
      <c r="AJ3077" s="4"/>
      <c r="AK3077" s="4"/>
    </row>
    <row r="3078" spans="34:37" x14ac:dyDescent="0.35">
      <c r="AH3078" s="9"/>
      <c r="AI3078" s="9"/>
      <c r="AJ3078" s="4"/>
      <c r="AK3078" s="4"/>
    </row>
    <row r="3079" spans="34:37" x14ac:dyDescent="0.35">
      <c r="AH3079" s="9"/>
      <c r="AI3079" s="9"/>
      <c r="AJ3079" s="4"/>
      <c r="AK3079" s="4"/>
    </row>
    <row r="3080" spans="34:37" x14ac:dyDescent="0.35">
      <c r="AH3080" s="9"/>
      <c r="AI3080" s="9"/>
      <c r="AJ3080" s="4"/>
      <c r="AK3080" s="4"/>
    </row>
    <row r="3081" spans="34:37" x14ac:dyDescent="0.35">
      <c r="AH3081" s="9"/>
      <c r="AI3081" s="9"/>
      <c r="AJ3081" s="4"/>
      <c r="AK3081" s="4"/>
    </row>
    <row r="3082" spans="34:37" x14ac:dyDescent="0.35">
      <c r="AH3082" s="9"/>
      <c r="AI3082" s="9"/>
      <c r="AJ3082" s="4"/>
      <c r="AK3082" s="4"/>
    </row>
    <row r="3083" spans="34:37" x14ac:dyDescent="0.35">
      <c r="AH3083" s="9"/>
      <c r="AI3083" s="9"/>
      <c r="AJ3083" s="4"/>
      <c r="AK3083" s="4"/>
    </row>
    <row r="3084" spans="34:37" x14ac:dyDescent="0.35">
      <c r="AH3084" s="9"/>
      <c r="AI3084" s="9"/>
      <c r="AJ3084" s="4"/>
      <c r="AK3084" s="4"/>
    </row>
    <row r="3085" spans="34:37" x14ac:dyDescent="0.35">
      <c r="AH3085" s="9"/>
      <c r="AI3085" s="9"/>
      <c r="AJ3085" s="4"/>
      <c r="AK3085" s="4"/>
    </row>
    <row r="3086" spans="34:37" x14ac:dyDescent="0.35">
      <c r="AH3086" s="9"/>
      <c r="AI3086" s="9"/>
      <c r="AJ3086" s="4"/>
      <c r="AK3086" s="4"/>
    </row>
    <row r="3087" spans="34:37" x14ac:dyDescent="0.35">
      <c r="AH3087" s="9"/>
      <c r="AI3087" s="9"/>
      <c r="AJ3087" s="4"/>
      <c r="AK3087" s="4"/>
    </row>
    <row r="3088" spans="34:37" x14ac:dyDescent="0.35">
      <c r="AH3088" s="9"/>
      <c r="AI3088" s="9"/>
      <c r="AJ3088" s="4"/>
      <c r="AK3088" s="4"/>
    </row>
    <row r="3089" spans="34:37" x14ac:dyDescent="0.35">
      <c r="AH3089" s="9"/>
      <c r="AI3089" s="9"/>
      <c r="AJ3089" s="4"/>
      <c r="AK3089" s="4"/>
    </row>
    <row r="3090" spans="34:37" x14ac:dyDescent="0.35">
      <c r="AH3090" s="9"/>
      <c r="AI3090" s="9"/>
      <c r="AJ3090" s="4"/>
      <c r="AK3090" s="4"/>
    </row>
    <row r="3091" spans="34:37" x14ac:dyDescent="0.35">
      <c r="AH3091" s="9"/>
      <c r="AI3091" s="9"/>
      <c r="AJ3091" s="4"/>
      <c r="AK3091" s="4"/>
    </row>
    <row r="3092" spans="34:37" x14ac:dyDescent="0.35">
      <c r="AH3092" s="9"/>
      <c r="AI3092" s="9"/>
      <c r="AJ3092" s="4"/>
      <c r="AK3092" s="4"/>
    </row>
    <row r="3093" spans="34:37" x14ac:dyDescent="0.35">
      <c r="AH3093" s="9"/>
      <c r="AI3093" s="9"/>
      <c r="AJ3093" s="4"/>
      <c r="AK3093" s="4"/>
    </row>
    <row r="3094" spans="34:37" x14ac:dyDescent="0.35">
      <c r="AH3094" s="9"/>
      <c r="AI3094" s="9"/>
      <c r="AJ3094" s="4"/>
      <c r="AK3094" s="4"/>
    </row>
    <row r="3095" spans="34:37" x14ac:dyDescent="0.35">
      <c r="AH3095" s="9"/>
      <c r="AI3095" s="9"/>
      <c r="AJ3095" s="4"/>
      <c r="AK3095" s="4"/>
    </row>
    <row r="3096" spans="34:37" x14ac:dyDescent="0.35">
      <c r="AH3096" s="9"/>
      <c r="AI3096" s="9"/>
      <c r="AJ3096" s="4"/>
      <c r="AK3096" s="4"/>
    </row>
    <row r="3097" spans="34:37" x14ac:dyDescent="0.35">
      <c r="AH3097" s="9"/>
      <c r="AI3097" s="9"/>
      <c r="AJ3097" s="4"/>
      <c r="AK3097" s="4"/>
    </row>
    <row r="3098" spans="34:37" x14ac:dyDescent="0.35">
      <c r="AH3098" s="9"/>
      <c r="AI3098" s="9"/>
      <c r="AJ3098" s="4"/>
      <c r="AK3098" s="4"/>
    </row>
    <row r="3099" spans="34:37" x14ac:dyDescent="0.35">
      <c r="AH3099" s="9"/>
      <c r="AI3099" s="9"/>
      <c r="AJ3099" s="4"/>
      <c r="AK3099" s="4"/>
    </row>
    <row r="3100" spans="34:37" x14ac:dyDescent="0.35">
      <c r="AH3100" s="9"/>
      <c r="AI3100" s="9"/>
      <c r="AJ3100" s="4"/>
      <c r="AK3100" s="4"/>
    </row>
    <row r="3101" spans="34:37" x14ac:dyDescent="0.35">
      <c r="AH3101" s="9"/>
      <c r="AI3101" s="9"/>
      <c r="AJ3101" s="4"/>
      <c r="AK3101" s="4"/>
    </row>
    <row r="3102" spans="34:37" x14ac:dyDescent="0.35">
      <c r="AH3102" s="9"/>
      <c r="AI3102" s="9"/>
      <c r="AJ3102" s="4"/>
      <c r="AK3102" s="4"/>
    </row>
    <row r="3103" spans="34:37" x14ac:dyDescent="0.35">
      <c r="AH3103" s="9"/>
      <c r="AI3103" s="9"/>
      <c r="AJ3103" s="4"/>
      <c r="AK3103" s="4"/>
    </row>
    <row r="3104" spans="34:37" x14ac:dyDescent="0.35">
      <c r="AH3104" s="9"/>
      <c r="AI3104" s="9"/>
      <c r="AJ3104" s="4"/>
      <c r="AK3104" s="4"/>
    </row>
    <row r="3105" spans="34:37" x14ac:dyDescent="0.35">
      <c r="AH3105" s="9"/>
      <c r="AI3105" s="9"/>
      <c r="AJ3105" s="4"/>
      <c r="AK3105" s="4"/>
    </row>
    <row r="3106" spans="34:37" x14ac:dyDescent="0.35">
      <c r="AH3106" s="9"/>
      <c r="AI3106" s="9"/>
      <c r="AJ3106" s="4"/>
      <c r="AK3106" s="4"/>
    </row>
    <row r="3107" spans="34:37" x14ac:dyDescent="0.35">
      <c r="AH3107" s="9"/>
      <c r="AI3107" s="9"/>
      <c r="AJ3107" s="4"/>
      <c r="AK3107" s="4"/>
    </row>
    <row r="3108" spans="34:37" x14ac:dyDescent="0.35">
      <c r="AH3108" s="9"/>
      <c r="AI3108" s="9"/>
      <c r="AJ3108" s="4"/>
      <c r="AK3108" s="4"/>
    </row>
    <row r="3109" spans="34:37" x14ac:dyDescent="0.35">
      <c r="AH3109" s="9"/>
      <c r="AI3109" s="9"/>
      <c r="AJ3109" s="4"/>
      <c r="AK3109" s="4"/>
    </row>
    <row r="3110" spans="34:37" x14ac:dyDescent="0.35">
      <c r="AH3110" s="9"/>
      <c r="AI3110" s="9"/>
      <c r="AJ3110" s="4"/>
      <c r="AK3110" s="4"/>
    </row>
    <row r="3111" spans="34:37" x14ac:dyDescent="0.35">
      <c r="AH3111" s="9"/>
      <c r="AI3111" s="9"/>
      <c r="AJ3111" s="4"/>
      <c r="AK3111" s="4"/>
    </row>
    <row r="3112" spans="34:37" x14ac:dyDescent="0.35">
      <c r="AH3112" s="9"/>
      <c r="AI3112" s="9"/>
      <c r="AJ3112" s="4"/>
      <c r="AK3112" s="4"/>
    </row>
    <row r="3113" spans="34:37" x14ac:dyDescent="0.35">
      <c r="AH3113" s="9"/>
      <c r="AI3113" s="9"/>
      <c r="AJ3113" s="4"/>
      <c r="AK3113" s="4"/>
    </row>
    <row r="3114" spans="34:37" x14ac:dyDescent="0.35">
      <c r="AH3114" s="9"/>
      <c r="AI3114" s="9"/>
      <c r="AJ3114" s="4"/>
      <c r="AK3114" s="4"/>
    </row>
    <row r="3115" spans="34:37" x14ac:dyDescent="0.35">
      <c r="AH3115" s="9"/>
      <c r="AI3115" s="9"/>
      <c r="AJ3115" s="4"/>
      <c r="AK3115" s="4"/>
    </row>
    <row r="3116" spans="34:37" x14ac:dyDescent="0.35">
      <c r="AH3116" s="9"/>
      <c r="AI3116" s="9"/>
      <c r="AJ3116" s="4"/>
      <c r="AK3116" s="4"/>
    </row>
    <row r="3117" spans="34:37" x14ac:dyDescent="0.35">
      <c r="AH3117" s="9"/>
      <c r="AI3117" s="9"/>
      <c r="AJ3117" s="4"/>
      <c r="AK3117" s="4"/>
    </row>
    <row r="3118" spans="34:37" x14ac:dyDescent="0.35">
      <c r="AH3118" s="9"/>
      <c r="AI3118" s="9"/>
      <c r="AJ3118" s="4"/>
      <c r="AK3118" s="4"/>
    </row>
    <row r="3119" spans="34:37" x14ac:dyDescent="0.35">
      <c r="AH3119" s="9"/>
      <c r="AI3119" s="9"/>
      <c r="AJ3119" s="4"/>
      <c r="AK3119" s="4"/>
    </row>
    <row r="3120" spans="34:37" x14ac:dyDescent="0.35">
      <c r="AH3120" s="9"/>
      <c r="AI3120" s="9"/>
      <c r="AJ3120" s="4"/>
      <c r="AK3120" s="4"/>
    </row>
    <row r="3121" spans="34:37" x14ac:dyDescent="0.35">
      <c r="AH3121" s="9"/>
      <c r="AI3121" s="9"/>
      <c r="AJ3121" s="4"/>
      <c r="AK3121" s="4"/>
    </row>
    <row r="3122" spans="34:37" x14ac:dyDescent="0.35">
      <c r="AH3122" s="9"/>
      <c r="AI3122" s="9"/>
      <c r="AJ3122" s="4"/>
      <c r="AK3122" s="4"/>
    </row>
    <row r="3123" spans="34:37" x14ac:dyDescent="0.35">
      <c r="AH3123" s="9"/>
      <c r="AI3123" s="9"/>
      <c r="AJ3123" s="4"/>
      <c r="AK3123" s="4"/>
    </row>
    <row r="3124" spans="34:37" x14ac:dyDescent="0.35">
      <c r="AH3124" s="9"/>
      <c r="AI3124" s="9"/>
      <c r="AJ3124" s="4"/>
      <c r="AK3124" s="4"/>
    </row>
    <row r="3125" spans="34:37" x14ac:dyDescent="0.35">
      <c r="AH3125" s="9"/>
      <c r="AI3125" s="9"/>
      <c r="AJ3125" s="4"/>
      <c r="AK3125" s="4"/>
    </row>
    <row r="3126" spans="34:37" x14ac:dyDescent="0.35">
      <c r="AH3126" s="9"/>
      <c r="AI3126" s="9"/>
      <c r="AJ3126" s="4"/>
      <c r="AK3126" s="4"/>
    </row>
    <row r="3127" spans="34:37" x14ac:dyDescent="0.35">
      <c r="AH3127" s="9"/>
      <c r="AI3127" s="9"/>
      <c r="AJ3127" s="4"/>
      <c r="AK3127" s="4"/>
    </row>
    <row r="3128" spans="34:37" x14ac:dyDescent="0.35">
      <c r="AH3128" s="9"/>
      <c r="AI3128" s="9"/>
      <c r="AJ3128" s="4"/>
      <c r="AK3128" s="4"/>
    </row>
    <row r="3129" spans="34:37" x14ac:dyDescent="0.35">
      <c r="AH3129" s="9"/>
      <c r="AI3129" s="9"/>
      <c r="AJ3129" s="4"/>
      <c r="AK3129" s="4"/>
    </row>
    <row r="3130" spans="34:37" x14ac:dyDescent="0.35">
      <c r="AH3130" s="9"/>
      <c r="AI3130" s="9"/>
      <c r="AJ3130" s="4"/>
      <c r="AK3130" s="4"/>
    </row>
    <row r="3131" spans="34:37" x14ac:dyDescent="0.35">
      <c r="AH3131" s="9"/>
      <c r="AI3131" s="9"/>
      <c r="AJ3131" s="4"/>
      <c r="AK3131" s="4"/>
    </row>
    <row r="3132" spans="34:37" x14ac:dyDescent="0.35">
      <c r="AH3132" s="9"/>
      <c r="AI3132" s="9"/>
      <c r="AJ3132" s="4"/>
      <c r="AK3132" s="4"/>
    </row>
    <row r="3133" spans="34:37" x14ac:dyDescent="0.35">
      <c r="AH3133" s="9"/>
      <c r="AI3133" s="9"/>
      <c r="AJ3133" s="4"/>
      <c r="AK3133" s="4"/>
    </row>
    <row r="3134" spans="34:37" x14ac:dyDescent="0.35">
      <c r="AH3134" s="9"/>
      <c r="AI3134" s="9"/>
      <c r="AJ3134" s="4"/>
      <c r="AK3134" s="4"/>
    </row>
    <row r="3135" spans="34:37" x14ac:dyDescent="0.35">
      <c r="AH3135" s="9"/>
      <c r="AI3135" s="9"/>
      <c r="AJ3135" s="4"/>
      <c r="AK3135" s="4"/>
    </row>
    <row r="3136" spans="34:37" x14ac:dyDescent="0.35">
      <c r="AH3136" s="9"/>
      <c r="AI3136" s="9"/>
      <c r="AJ3136" s="4"/>
      <c r="AK3136" s="4"/>
    </row>
    <row r="3137" spans="34:37" x14ac:dyDescent="0.35">
      <c r="AH3137" s="9"/>
      <c r="AI3137" s="9"/>
      <c r="AJ3137" s="4"/>
      <c r="AK3137" s="4"/>
    </row>
    <row r="3138" spans="34:37" x14ac:dyDescent="0.35">
      <c r="AH3138" s="9"/>
      <c r="AI3138" s="9"/>
      <c r="AJ3138" s="4"/>
      <c r="AK3138" s="4"/>
    </row>
    <row r="3139" spans="34:37" x14ac:dyDescent="0.35">
      <c r="AH3139" s="9"/>
      <c r="AI3139" s="9"/>
      <c r="AJ3139" s="4"/>
      <c r="AK3139" s="4"/>
    </row>
    <row r="3140" spans="34:37" x14ac:dyDescent="0.35">
      <c r="AH3140" s="9"/>
      <c r="AI3140" s="9"/>
      <c r="AJ3140" s="4"/>
      <c r="AK3140" s="4"/>
    </row>
    <row r="3141" spans="34:37" x14ac:dyDescent="0.35">
      <c r="AH3141" s="9"/>
      <c r="AI3141" s="9"/>
      <c r="AJ3141" s="4"/>
      <c r="AK3141" s="4"/>
    </row>
    <row r="3142" spans="34:37" x14ac:dyDescent="0.35">
      <c r="AH3142" s="9"/>
      <c r="AI3142" s="9"/>
      <c r="AJ3142" s="4"/>
      <c r="AK3142" s="4"/>
    </row>
    <row r="3143" spans="34:37" x14ac:dyDescent="0.35">
      <c r="AH3143" s="9"/>
      <c r="AI3143" s="9"/>
      <c r="AJ3143" s="4"/>
      <c r="AK3143" s="4"/>
    </row>
    <row r="3144" spans="34:37" x14ac:dyDescent="0.35">
      <c r="AH3144" s="9"/>
      <c r="AI3144" s="9"/>
      <c r="AJ3144" s="4"/>
      <c r="AK3144" s="4"/>
    </row>
    <row r="3145" spans="34:37" x14ac:dyDescent="0.35">
      <c r="AH3145" s="9"/>
      <c r="AI3145" s="9"/>
      <c r="AJ3145" s="4"/>
      <c r="AK3145" s="4"/>
    </row>
    <row r="3146" spans="34:37" x14ac:dyDescent="0.35">
      <c r="AH3146" s="9"/>
      <c r="AI3146" s="9"/>
      <c r="AJ3146" s="4"/>
      <c r="AK3146" s="4"/>
    </row>
    <row r="3147" spans="34:37" x14ac:dyDescent="0.35">
      <c r="AH3147" s="9"/>
      <c r="AI3147" s="9"/>
      <c r="AJ3147" s="4"/>
      <c r="AK3147" s="4"/>
    </row>
    <row r="3148" spans="34:37" x14ac:dyDescent="0.35">
      <c r="AH3148" s="9"/>
      <c r="AI3148" s="9"/>
      <c r="AJ3148" s="4"/>
      <c r="AK3148" s="4"/>
    </row>
    <row r="3149" spans="34:37" x14ac:dyDescent="0.35">
      <c r="AH3149" s="9"/>
      <c r="AI3149" s="9"/>
      <c r="AJ3149" s="4"/>
      <c r="AK3149" s="4"/>
    </row>
    <row r="3150" spans="34:37" x14ac:dyDescent="0.35">
      <c r="AH3150" s="9"/>
      <c r="AI3150" s="9"/>
      <c r="AJ3150" s="4"/>
      <c r="AK3150" s="4"/>
    </row>
    <row r="3151" spans="34:37" x14ac:dyDescent="0.35">
      <c r="AH3151" s="9"/>
      <c r="AI3151" s="9"/>
      <c r="AJ3151" s="4"/>
      <c r="AK3151" s="4"/>
    </row>
    <row r="3152" spans="34:37" x14ac:dyDescent="0.35">
      <c r="AH3152" s="9"/>
      <c r="AI3152" s="9"/>
      <c r="AJ3152" s="4"/>
      <c r="AK3152" s="4"/>
    </row>
    <row r="3153" spans="34:37" x14ac:dyDescent="0.35">
      <c r="AH3153" s="9"/>
      <c r="AI3153" s="9"/>
      <c r="AJ3153" s="4"/>
      <c r="AK3153" s="4"/>
    </row>
    <row r="3154" spans="34:37" x14ac:dyDescent="0.35">
      <c r="AH3154" s="9"/>
      <c r="AI3154" s="9"/>
      <c r="AJ3154" s="4"/>
      <c r="AK3154" s="4"/>
    </row>
    <row r="3155" spans="34:37" x14ac:dyDescent="0.35">
      <c r="AH3155" s="9"/>
      <c r="AI3155" s="9"/>
      <c r="AJ3155" s="4"/>
      <c r="AK3155" s="4"/>
    </row>
    <row r="3156" spans="34:37" x14ac:dyDescent="0.35">
      <c r="AH3156" s="9"/>
      <c r="AI3156" s="9"/>
      <c r="AJ3156" s="4"/>
      <c r="AK3156" s="4"/>
    </row>
    <row r="3157" spans="34:37" x14ac:dyDescent="0.35">
      <c r="AH3157" s="9"/>
      <c r="AI3157" s="9"/>
      <c r="AJ3157" s="4"/>
      <c r="AK3157" s="4"/>
    </row>
    <row r="3158" spans="34:37" x14ac:dyDescent="0.35">
      <c r="AH3158" s="9"/>
      <c r="AI3158" s="9"/>
      <c r="AJ3158" s="4"/>
      <c r="AK3158" s="4"/>
    </row>
    <row r="3159" spans="34:37" x14ac:dyDescent="0.35">
      <c r="AH3159" s="9"/>
      <c r="AI3159" s="9"/>
      <c r="AJ3159" s="4"/>
      <c r="AK3159" s="4"/>
    </row>
    <row r="3160" spans="34:37" x14ac:dyDescent="0.35">
      <c r="AH3160" s="9"/>
      <c r="AI3160" s="9"/>
      <c r="AJ3160" s="4"/>
      <c r="AK3160" s="4"/>
    </row>
    <row r="3161" spans="34:37" x14ac:dyDescent="0.35">
      <c r="AH3161" s="9"/>
      <c r="AI3161" s="9"/>
      <c r="AJ3161" s="4"/>
      <c r="AK3161" s="4"/>
    </row>
    <row r="3162" spans="34:37" x14ac:dyDescent="0.35">
      <c r="AH3162" s="9"/>
      <c r="AI3162" s="9"/>
      <c r="AJ3162" s="4"/>
      <c r="AK3162" s="4"/>
    </row>
    <row r="3163" spans="34:37" x14ac:dyDescent="0.35">
      <c r="AH3163" s="9"/>
      <c r="AI3163" s="9"/>
      <c r="AJ3163" s="4"/>
      <c r="AK3163" s="4"/>
    </row>
    <row r="3164" spans="34:37" x14ac:dyDescent="0.35">
      <c r="AH3164" s="9"/>
      <c r="AI3164" s="9"/>
      <c r="AJ3164" s="4"/>
      <c r="AK3164" s="4"/>
    </row>
    <row r="3165" spans="34:37" x14ac:dyDescent="0.35">
      <c r="AH3165" s="9"/>
      <c r="AI3165" s="9"/>
      <c r="AJ3165" s="4"/>
      <c r="AK3165" s="4"/>
    </row>
    <row r="3166" spans="34:37" x14ac:dyDescent="0.35">
      <c r="AH3166" s="9"/>
      <c r="AI3166" s="9"/>
      <c r="AJ3166" s="4"/>
      <c r="AK3166" s="4"/>
    </row>
    <row r="3167" spans="34:37" x14ac:dyDescent="0.35">
      <c r="AH3167" s="9"/>
      <c r="AI3167" s="9"/>
      <c r="AJ3167" s="4"/>
      <c r="AK3167" s="4"/>
    </row>
    <row r="3168" spans="34:37" x14ac:dyDescent="0.35">
      <c r="AH3168" s="9"/>
      <c r="AI3168" s="9"/>
      <c r="AJ3168" s="4"/>
      <c r="AK3168" s="4"/>
    </row>
    <row r="3169" spans="34:37" x14ac:dyDescent="0.35">
      <c r="AH3169" s="9"/>
      <c r="AI3169" s="9"/>
      <c r="AJ3169" s="4"/>
      <c r="AK3169" s="4"/>
    </row>
    <row r="3170" spans="34:37" x14ac:dyDescent="0.35">
      <c r="AH3170" s="9"/>
      <c r="AI3170" s="9"/>
      <c r="AJ3170" s="4"/>
      <c r="AK3170" s="4"/>
    </row>
    <row r="3171" spans="34:37" x14ac:dyDescent="0.35">
      <c r="AH3171" s="9"/>
      <c r="AI3171" s="9"/>
      <c r="AJ3171" s="4"/>
      <c r="AK3171" s="4"/>
    </row>
    <row r="3172" spans="34:37" x14ac:dyDescent="0.35">
      <c r="AH3172" s="9"/>
      <c r="AI3172" s="9"/>
      <c r="AJ3172" s="4"/>
      <c r="AK3172" s="4"/>
    </row>
    <row r="3173" spans="34:37" x14ac:dyDescent="0.35">
      <c r="AH3173" s="9"/>
      <c r="AI3173" s="9"/>
      <c r="AJ3173" s="4"/>
      <c r="AK3173" s="4"/>
    </row>
    <row r="3174" spans="34:37" x14ac:dyDescent="0.35">
      <c r="AH3174" s="9"/>
      <c r="AI3174" s="9"/>
      <c r="AJ3174" s="4"/>
      <c r="AK3174" s="4"/>
    </row>
    <row r="3175" spans="34:37" x14ac:dyDescent="0.35">
      <c r="AH3175" s="9"/>
      <c r="AI3175" s="9"/>
      <c r="AJ3175" s="4"/>
      <c r="AK3175" s="4"/>
    </row>
    <row r="3176" spans="34:37" x14ac:dyDescent="0.35">
      <c r="AH3176" s="9"/>
      <c r="AI3176" s="9"/>
      <c r="AJ3176" s="4"/>
      <c r="AK3176" s="4"/>
    </row>
    <row r="3177" spans="34:37" x14ac:dyDescent="0.35">
      <c r="AH3177" s="9"/>
      <c r="AI3177" s="9"/>
      <c r="AJ3177" s="4"/>
      <c r="AK3177" s="4"/>
    </row>
    <row r="3178" spans="34:37" x14ac:dyDescent="0.35">
      <c r="AH3178" s="9"/>
      <c r="AI3178" s="9"/>
      <c r="AJ3178" s="4"/>
      <c r="AK3178" s="4"/>
    </row>
    <row r="3179" spans="34:37" x14ac:dyDescent="0.35">
      <c r="AH3179" s="9"/>
      <c r="AI3179" s="9"/>
      <c r="AJ3179" s="4"/>
      <c r="AK3179" s="4"/>
    </row>
    <row r="3180" spans="34:37" x14ac:dyDescent="0.35">
      <c r="AH3180" s="9"/>
      <c r="AI3180" s="9"/>
      <c r="AJ3180" s="4"/>
      <c r="AK3180" s="4"/>
    </row>
    <row r="3181" spans="34:37" x14ac:dyDescent="0.35">
      <c r="AH3181" s="9"/>
      <c r="AI3181" s="9"/>
      <c r="AJ3181" s="4"/>
      <c r="AK3181" s="4"/>
    </row>
    <row r="3182" spans="34:37" x14ac:dyDescent="0.35">
      <c r="AH3182" s="9"/>
      <c r="AI3182" s="9"/>
      <c r="AJ3182" s="4"/>
      <c r="AK3182" s="4"/>
    </row>
    <row r="3183" spans="34:37" x14ac:dyDescent="0.35">
      <c r="AH3183" s="9"/>
      <c r="AI3183" s="9"/>
      <c r="AJ3183" s="4"/>
      <c r="AK3183" s="4"/>
    </row>
    <row r="3184" spans="34:37" x14ac:dyDescent="0.35">
      <c r="AH3184" s="9"/>
      <c r="AI3184" s="9"/>
      <c r="AJ3184" s="4"/>
      <c r="AK3184" s="4"/>
    </row>
    <row r="3185" spans="34:37" x14ac:dyDescent="0.35">
      <c r="AH3185" s="9"/>
      <c r="AI3185" s="9"/>
      <c r="AJ3185" s="4"/>
      <c r="AK3185" s="4"/>
    </row>
    <row r="3186" spans="34:37" x14ac:dyDescent="0.35">
      <c r="AH3186" s="9"/>
      <c r="AI3186" s="9"/>
      <c r="AJ3186" s="4"/>
      <c r="AK3186" s="4"/>
    </row>
    <row r="3187" spans="34:37" x14ac:dyDescent="0.35">
      <c r="AH3187" s="9"/>
      <c r="AI3187" s="9"/>
      <c r="AJ3187" s="4"/>
      <c r="AK3187" s="4"/>
    </row>
    <row r="3188" spans="34:37" x14ac:dyDescent="0.35">
      <c r="AH3188" s="9"/>
      <c r="AI3188" s="9"/>
      <c r="AJ3188" s="4"/>
      <c r="AK3188" s="4"/>
    </row>
    <row r="3189" spans="34:37" x14ac:dyDescent="0.35">
      <c r="AH3189" s="9"/>
      <c r="AI3189" s="9"/>
      <c r="AJ3189" s="4"/>
      <c r="AK3189" s="4"/>
    </row>
    <row r="3190" spans="34:37" x14ac:dyDescent="0.35">
      <c r="AH3190" s="9"/>
      <c r="AI3190" s="9"/>
      <c r="AJ3190" s="4"/>
      <c r="AK3190" s="4"/>
    </row>
    <row r="3191" spans="34:37" x14ac:dyDescent="0.35">
      <c r="AH3191" s="9"/>
      <c r="AI3191" s="9"/>
      <c r="AJ3191" s="4"/>
      <c r="AK3191" s="4"/>
    </row>
    <row r="3192" spans="34:37" x14ac:dyDescent="0.35">
      <c r="AH3192" s="9"/>
      <c r="AI3192" s="9"/>
      <c r="AJ3192" s="4"/>
      <c r="AK3192" s="4"/>
    </row>
    <row r="3193" spans="34:37" x14ac:dyDescent="0.35">
      <c r="AH3193" s="9"/>
      <c r="AI3193" s="9"/>
      <c r="AJ3193" s="4"/>
      <c r="AK3193" s="4"/>
    </row>
    <row r="3194" spans="34:37" x14ac:dyDescent="0.35">
      <c r="AH3194" s="9"/>
      <c r="AI3194" s="9"/>
      <c r="AJ3194" s="4"/>
      <c r="AK3194" s="4"/>
    </row>
    <row r="3195" spans="34:37" x14ac:dyDescent="0.35">
      <c r="AH3195" s="9"/>
      <c r="AI3195" s="9"/>
      <c r="AJ3195" s="4"/>
      <c r="AK3195" s="4"/>
    </row>
    <row r="3196" spans="34:37" x14ac:dyDescent="0.35">
      <c r="AH3196" s="9"/>
      <c r="AI3196" s="9"/>
      <c r="AJ3196" s="4"/>
      <c r="AK3196" s="4"/>
    </row>
    <row r="3197" spans="34:37" x14ac:dyDescent="0.35">
      <c r="AH3197" s="9"/>
      <c r="AI3197" s="9"/>
      <c r="AJ3197" s="4"/>
      <c r="AK3197" s="4"/>
    </row>
    <row r="3198" spans="34:37" x14ac:dyDescent="0.35">
      <c r="AH3198" s="9"/>
      <c r="AI3198" s="9"/>
      <c r="AJ3198" s="4"/>
      <c r="AK3198" s="4"/>
    </row>
    <row r="3199" spans="34:37" x14ac:dyDescent="0.35">
      <c r="AH3199" s="9"/>
      <c r="AI3199" s="9"/>
      <c r="AJ3199" s="4"/>
      <c r="AK3199" s="4"/>
    </row>
    <row r="3200" spans="34:37" x14ac:dyDescent="0.35">
      <c r="AH3200" s="9"/>
      <c r="AI3200" s="9"/>
      <c r="AJ3200" s="4"/>
      <c r="AK3200" s="4"/>
    </row>
    <row r="3201" spans="34:37" x14ac:dyDescent="0.35">
      <c r="AH3201" s="9"/>
      <c r="AI3201" s="9"/>
      <c r="AJ3201" s="4"/>
      <c r="AK3201" s="4"/>
    </row>
    <row r="3202" spans="34:37" x14ac:dyDescent="0.35">
      <c r="AH3202" s="9"/>
      <c r="AI3202" s="9"/>
      <c r="AJ3202" s="4"/>
      <c r="AK3202" s="4"/>
    </row>
    <row r="3203" spans="34:37" x14ac:dyDescent="0.35">
      <c r="AH3203" s="9"/>
      <c r="AI3203" s="9"/>
      <c r="AJ3203" s="4"/>
      <c r="AK3203" s="4"/>
    </row>
    <row r="3204" spans="34:37" x14ac:dyDescent="0.35">
      <c r="AH3204" s="9"/>
      <c r="AI3204" s="9"/>
      <c r="AJ3204" s="4"/>
      <c r="AK3204" s="4"/>
    </row>
    <row r="3205" spans="34:37" x14ac:dyDescent="0.35">
      <c r="AH3205" s="9"/>
      <c r="AI3205" s="9"/>
      <c r="AJ3205" s="4"/>
      <c r="AK3205" s="4"/>
    </row>
    <row r="3206" spans="34:37" x14ac:dyDescent="0.35">
      <c r="AH3206" s="9"/>
      <c r="AI3206" s="9"/>
      <c r="AJ3206" s="4"/>
      <c r="AK3206" s="4"/>
    </row>
    <row r="3207" spans="34:37" x14ac:dyDescent="0.35">
      <c r="AH3207" s="9"/>
      <c r="AI3207" s="9"/>
      <c r="AJ3207" s="4"/>
      <c r="AK3207" s="4"/>
    </row>
    <row r="3208" spans="34:37" x14ac:dyDescent="0.35">
      <c r="AH3208" s="9"/>
      <c r="AI3208" s="9"/>
      <c r="AJ3208" s="4"/>
      <c r="AK3208" s="4"/>
    </row>
    <row r="3209" spans="34:37" x14ac:dyDescent="0.35">
      <c r="AH3209" s="9"/>
      <c r="AI3209" s="9"/>
      <c r="AJ3209" s="4"/>
      <c r="AK3209" s="4"/>
    </row>
    <row r="3210" spans="34:37" x14ac:dyDescent="0.35">
      <c r="AH3210" s="9"/>
      <c r="AI3210" s="9"/>
      <c r="AJ3210" s="4"/>
      <c r="AK3210" s="4"/>
    </row>
    <row r="3211" spans="34:37" x14ac:dyDescent="0.35">
      <c r="AH3211" s="9"/>
      <c r="AI3211" s="9"/>
      <c r="AJ3211" s="4"/>
      <c r="AK3211" s="4"/>
    </row>
    <row r="3212" spans="34:37" x14ac:dyDescent="0.35">
      <c r="AH3212" s="9"/>
      <c r="AI3212" s="9"/>
      <c r="AJ3212" s="4"/>
      <c r="AK3212" s="4"/>
    </row>
    <row r="3213" spans="34:37" x14ac:dyDescent="0.35">
      <c r="AH3213" s="9"/>
      <c r="AI3213" s="9"/>
      <c r="AJ3213" s="4"/>
      <c r="AK3213" s="4"/>
    </row>
    <row r="3214" spans="34:37" x14ac:dyDescent="0.35">
      <c r="AH3214" s="9"/>
      <c r="AI3214" s="9"/>
      <c r="AJ3214" s="4"/>
      <c r="AK3214" s="4"/>
    </row>
    <row r="3215" spans="34:37" x14ac:dyDescent="0.35">
      <c r="AH3215" s="9"/>
      <c r="AI3215" s="9"/>
      <c r="AJ3215" s="4"/>
      <c r="AK3215" s="4"/>
    </row>
    <row r="3216" spans="34:37" x14ac:dyDescent="0.35">
      <c r="AH3216" s="9"/>
      <c r="AI3216" s="9"/>
      <c r="AJ3216" s="4"/>
      <c r="AK3216" s="4"/>
    </row>
    <row r="3217" spans="34:37" x14ac:dyDescent="0.35">
      <c r="AH3217" s="9"/>
      <c r="AI3217" s="9"/>
      <c r="AJ3217" s="4"/>
      <c r="AK3217" s="4"/>
    </row>
    <row r="3218" spans="34:37" x14ac:dyDescent="0.35">
      <c r="AH3218" s="9"/>
      <c r="AI3218" s="9"/>
      <c r="AJ3218" s="4"/>
      <c r="AK3218" s="4"/>
    </row>
    <row r="3219" spans="34:37" x14ac:dyDescent="0.35">
      <c r="AH3219" s="9"/>
      <c r="AI3219" s="9"/>
      <c r="AJ3219" s="4"/>
      <c r="AK3219" s="4"/>
    </row>
    <row r="3220" spans="34:37" x14ac:dyDescent="0.35">
      <c r="AH3220" s="9"/>
      <c r="AI3220" s="9"/>
      <c r="AJ3220" s="4"/>
      <c r="AK3220" s="4"/>
    </row>
    <row r="3221" spans="34:37" x14ac:dyDescent="0.35">
      <c r="AH3221" s="9"/>
      <c r="AI3221" s="9"/>
      <c r="AJ3221" s="4"/>
      <c r="AK3221" s="4"/>
    </row>
    <row r="3222" spans="34:37" x14ac:dyDescent="0.35">
      <c r="AH3222" s="9"/>
      <c r="AI3222" s="9"/>
      <c r="AJ3222" s="4"/>
      <c r="AK3222" s="4"/>
    </row>
    <row r="3223" spans="34:37" x14ac:dyDescent="0.35">
      <c r="AH3223" s="9"/>
      <c r="AI3223" s="9"/>
      <c r="AJ3223" s="4"/>
      <c r="AK3223" s="4"/>
    </row>
    <row r="3224" spans="34:37" x14ac:dyDescent="0.35">
      <c r="AH3224" s="9"/>
      <c r="AI3224" s="9"/>
      <c r="AJ3224" s="4"/>
      <c r="AK3224" s="4"/>
    </row>
    <row r="3225" spans="34:37" x14ac:dyDescent="0.35">
      <c r="AH3225" s="9"/>
      <c r="AI3225" s="9"/>
      <c r="AJ3225" s="4"/>
      <c r="AK3225" s="4"/>
    </row>
    <row r="3226" spans="34:37" x14ac:dyDescent="0.35">
      <c r="AH3226" s="9"/>
      <c r="AI3226" s="9"/>
      <c r="AJ3226" s="4"/>
      <c r="AK3226" s="4"/>
    </row>
    <row r="3227" spans="34:37" x14ac:dyDescent="0.35">
      <c r="AH3227" s="9"/>
      <c r="AI3227" s="9"/>
      <c r="AJ3227" s="4"/>
      <c r="AK3227" s="4"/>
    </row>
    <row r="3228" spans="34:37" x14ac:dyDescent="0.35">
      <c r="AH3228" s="9"/>
      <c r="AI3228" s="9"/>
      <c r="AJ3228" s="4"/>
      <c r="AK3228" s="4"/>
    </row>
    <row r="3229" spans="34:37" x14ac:dyDescent="0.35">
      <c r="AH3229" s="9"/>
      <c r="AI3229" s="9"/>
      <c r="AJ3229" s="4"/>
      <c r="AK3229" s="4"/>
    </row>
    <row r="3230" spans="34:37" x14ac:dyDescent="0.35">
      <c r="AH3230" s="9"/>
      <c r="AI3230" s="9"/>
      <c r="AJ3230" s="4"/>
      <c r="AK3230" s="4"/>
    </row>
    <row r="3231" spans="34:37" x14ac:dyDescent="0.35">
      <c r="AH3231" s="9"/>
      <c r="AI3231" s="9"/>
      <c r="AJ3231" s="4"/>
      <c r="AK3231" s="4"/>
    </row>
    <row r="3232" spans="34:37" x14ac:dyDescent="0.35">
      <c r="AH3232" s="9"/>
      <c r="AI3232" s="9"/>
      <c r="AJ3232" s="4"/>
      <c r="AK3232" s="4"/>
    </row>
    <row r="3233" spans="34:37" x14ac:dyDescent="0.35">
      <c r="AH3233" s="9"/>
      <c r="AI3233" s="9"/>
      <c r="AJ3233" s="4"/>
      <c r="AK3233" s="4"/>
    </row>
    <row r="3234" spans="34:37" x14ac:dyDescent="0.35">
      <c r="AH3234" s="9"/>
      <c r="AI3234" s="9"/>
      <c r="AJ3234" s="4"/>
      <c r="AK3234" s="4"/>
    </row>
    <row r="3235" spans="34:37" x14ac:dyDescent="0.35">
      <c r="AH3235" s="9"/>
      <c r="AI3235" s="9"/>
      <c r="AJ3235" s="4"/>
      <c r="AK3235" s="4"/>
    </row>
    <row r="3236" spans="34:37" x14ac:dyDescent="0.35">
      <c r="AH3236" s="9"/>
      <c r="AI3236" s="9"/>
      <c r="AJ3236" s="4"/>
      <c r="AK3236" s="4"/>
    </row>
    <row r="3237" spans="34:37" x14ac:dyDescent="0.35">
      <c r="AH3237" s="9"/>
      <c r="AI3237" s="9"/>
      <c r="AJ3237" s="4"/>
      <c r="AK3237" s="4"/>
    </row>
    <row r="3238" spans="34:37" x14ac:dyDescent="0.35">
      <c r="AH3238" s="9"/>
      <c r="AI3238" s="9"/>
      <c r="AJ3238" s="4"/>
      <c r="AK3238" s="4"/>
    </row>
    <row r="3239" spans="34:37" x14ac:dyDescent="0.35">
      <c r="AH3239" s="9"/>
      <c r="AI3239" s="9"/>
      <c r="AJ3239" s="4"/>
      <c r="AK3239" s="4"/>
    </row>
    <row r="3240" spans="34:37" x14ac:dyDescent="0.35">
      <c r="AH3240" s="9"/>
      <c r="AI3240" s="9"/>
      <c r="AJ3240" s="4"/>
      <c r="AK3240" s="4"/>
    </row>
    <row r="3241" spans="34:37" x14ac:dyDescent="0.35">
      <c r="AH3241" s="9"/>
      <c r="AI3241" s="9"/>
      <c r="AJ3241" s="4"/>
      <c r="AK3241" s="4"/>
    </row>
    <row r="3242" spans="34:37" x14ac:dyDescent="0.35">
      <c r="AH3242" s="9"/>
      <c r="AI3242" s="9"/>
      <c r="AJ3242" s="4"/>
      <c r="AK3242" s="4"/>
    </row>
    <row r="3243" spans="34:37" x14ac:dyDescent="0.35">
      <c r="AH3243" s="9"/>
      <c r="AI3243" s="9"/>
      <c r="AJ3243" s="4"/>
      <c r="AK3243" s="4"/>
    </row>
    <row r="3244" spans="34:37" x14ac:dyDescent="0.35">
      <c r="AH3244" s="9"/>
      <c r="AI3244" s="9"/>
      <c r="AJ3244" s="4"/>
      <c r="AK3244" s="4"/>
    </row>
    <row r="3245" spans="34:37" x14ac:dyDescent="0.35">
      <c r="AH3245" s="9"/>
      <c r="AI3245" s="9"/>
      <c r="AJ3245" s="4"/>
      <c r="AK3245" s="4"/>
    </row>
    <row r="3246" spans="34:37" x14ac:dyDescent="0.35">
      <c r="AH3246" s="9"/>
      <c r="AI3246" s="9"/>
      <c r="AJ3246" s="4"/>
      <c r="AK3246" s="4"/>
    </row>
    <row r="3247" spans="34:37" x14ac:dyDescent="0.35">
      <c r="AH3247" s="9"/>
      <c r="AI3247" s="9"/>
      <c r="AJ3247" s="4"/>
      <c r="AK3247" s="4"/>
    </row>
    <row r="3248" spans="34:37" x14ac:dyDescent="0.35">
      <c r="AH3248" s="9"/>
      <c r="AI3248" s="9"/>
      <c r="AJ3248" s="4"/>
      <c r="AK3248" s="4"/>
    </row>
    <row r="3249" spans="34:37" x14ac:dyDescent="0.35">
      <c r="AH3249" s="9"/>
      <c r="AI3249" s="9"/>
      <c r="AJ3249" s="4"/>
      <c r="AK3249" s="4"/>
    </row>
    <row r="3250" spans="34:37" x14ac:dyDescent="0.35">
      <c r="AH3250" s="9"/>
      <c r="AI3250" s="9"/>
      <c r="AJ3250" s="4"/>
      <c r="AK3250" s="4"/>
    </row>
    <row r="3251" spans="34:37" x14ac:dyDescent="0.35">
      <c r="AH3251" s="9"/>
      <c r="AI3251" s="9"/>
      <c r="AJ3251" s="4"/>
      <c r="AK3251" s="4"/>
    </row>
    <row r="3252" spans="34:37" x14ac:dyDescent="0.35">
      <c r="AH3252" s="9"/>
      <c r="AI3252" s="9"/>
      <c r="AJ3252" s="4"/>
      <c r="AK3252" s="4"/>
    </row>
    <row r="3253" spans="34:37" x14ac:dyDescent="0.35">
      <c r="AH3253" s="9"/>
      <c r="AI3253" s="9"/>
      <c r="AJ3253" s="4"/>
      <c r="AK3253" s="4"/>
    </row>
    <row r="3254" spans="34:37" x14ac:dyDescent="0.35">
      <c r="AH3254" s="9"/>
      <c r="AI3254" s="9"/>
      <c r="AJ3254" s="4"/>
      <c r="AK3254" s="4"/>
    </row>
    <row r="3255" spans="34:37" x14ac:dyDescent="0.35">
      <c r="AH3255" s="9"/>
      <c r="AI3255" s="9"/>
      <c r="AJ3255" s="4"/>
      <c r="AK3255" s="4"/>
    </row>
    <row r="3256" spans="34:37" x14ac:dyDescent="0.35">
      <c r="AH3256" s="9"/>
      <c r="AI3256" s="9"/>
      <c r="AJ3256" s="4"/>
      <c r="AK3256" s="4"/>
    </row>
    <row r="3257" spans="34:37" x14ac:dyDescent="0.35">
      <c r="AH3257" s="9"/>
      <c r="AI3257" s="9"/>
      <c r="AJ3257" s="4"/>
      <c r="AK3257" s="4"/>
    </row>
    <row r="3258" spans="34:37" x14ac:dyDescent="0.35">
      <c r="AH3258" s="9"/>
      <c r="AI3258" s="9"/>
      <c r="AJ3258" s="4"/>
      <c r="AK3258" s="4"/>
    </row>
    <row r="3259" spans="34:37" x14ac:dyDescent="0.35">
      <c r="AH3259" s="9"/>
      <c r="AI3259" s="9"/>
      <c r="AJ3259" s="4"/>
      <c r="AK3259" s="4"/>
    </row>
    <row r="3260" spans="34:37" x14ac:dyDescent="0.35">
      <c r="AH3260" s="9"/>
      <c r="AI3260" s="9"/>
      <c r="AJ3260" s="4"/>
      <c r="AK3260" s="4"/>
    </row>
    <row r="3261" spans="34:37" x14ac:dyDescent="0.35">
      <c r="AH3261" s="9"/>
      <c r="AI3261" s="9"/>
      <c r="AJ3261" s="4"/>
      <c r="AK3261" s="4"/>
    </row>
    <row r="3262" spans="34:37" x14ac:dyDescent="0.35">
      <c r="AH3262" s="9"/>
      <c r="AI3262" s="9"/>
      <c r="AJ3262" s="4"/>
      <c r="AK3262" s="4"/>
    </row>
    <row r="3263" spans="34:37" x14ac:dyDescent="0.35">
      <c r="AH3263" s="9"/>
      <c r="AI3263" s="9"/>
      <c r="AJ3263" s="4"/>
      <c r="AK3263" s="4"/>
    </row>
    <row r="3264" spans="34:37" x14ac:dyDescent="0.35">
      <c r="AH3264" s="9"/>
      <c r="AI3264" s="9"/>
      <c r="AJ3264" s="4"/>
      <c r="AK3264" s="4"/>
    </row>
    <row r="3265" spans="34:37" x14ac:dyDescent="0.35">
      <c r="AH3265" s="9"/>
      <c r="AI3265" s="9"/>
      <c r="AJ3265" s="4"/>
      <c r="AK3265" s="4"/>
    </row>
    <row r="3266" spans="34:37" x14ac:dyDescent="0.35">
      <c r="AH3266" s="9"/>
      <c r="AI3266" s="9"/>
      <c r="AJ3266" s="4"/>
      <c r="AK3266" s="4"/>
    </row>
    <row r="3267" spans="34:37" x14ac:dyDescent="0.35">
      <c r="AH3267" s="9"/>
      <c r="AI3267" s="9"/>
      <c r="AJ3267" s="4"/>
      <c r="AK3267" s="4"/>
    </row>
    <row r="3268" spans="34:37" x14ac:dyDescent="0.35">
      <c r="AH3268" s="9"/>
      <c r="AI3268" s="9"/>
      <c r="AJ3268" s="4"/>
      <c r="AK3268" s="4"/>
    </row>
    <row r="3269" spans="34:37" x14ac:dyDescent="0.35">
      <c r="AH3269" s="9"/>
      <c r="AI3269" s="9"/>
      <c r="AJ3269" s="4"/>
      <c r="AK3269" s="4"/>
    </row>
    <row r="3270" spans="34:37" x14ac:dyDescent="0.35">
      <c r="AH3270" s="9"/>
      <c r="AI3270" s="9"/>
      <c r="AJ3270" s="4"/>
      <c r="AK3270" s="4"/>
    </row>
    <row r="3271" spans="34:37" x14ac:dyDescent="0.35">
      <c r="AH3271" s="9"/>
      <c r="AI3271" s="9"/>
      <c r="AJ3271" s="4"/>
      <c r="AK3271" s="4"/>
    </row>
    <row r="3272" spans="34:37" x14ac:dyDescent="0.35">
      <c r="AH3272" s="9"/>
      <c r="AI3272" s="9"/>
      <c r="AJ3272" s="4"/>
      <c r="AK3272" s="4"/>
    </row>
    <row r="3273" spans="34:37" x14ac:dyDescent="0.35">
      <c r="AH3273" s="9"/>
      <c r="AI3273" s="9"/>
      <c r="AJ3273" s="4"/>
      <c r="AK3273" s="4"/>
    </row>
    <row r="3274" spans="34:37" x14ac:dyDescent="0.35">
      <c r="AH3274" s="9"/>
      <c r="AI3274" s="9"/>
      <c r="AJ3274" s="4"/>
      <c r="AK3274" s="4"/>
    </row>
    <row r="3275" spans="34:37" x14ac:dyDescent="0.35">
      <c r="AH3275" s="9"/>
      <c r="AI3275" s="9"/>
      <c r="AJ3275" s="4"/>
      <c r="AK3275" s="4"/>
    </row>
    <row r="3276" spans="34:37" x14ac:dyDescent="0.35">
      <c r="AH3276" s="9"/>
      <c r="AI3276" s="9"/>
      <c r="AJ3276" s="4"/>
      <c r="AK3276" s="4"/>
    </row>
    <row r="3277" spans="34:37" x14ac:dyDescent="0.35">
      <c r="AH3277" s="9"/>
      <c r="AI3277" s="9"/>
      <c r="AJ3277" s="4"/>
      <c r="AK3277" s="4"/>
    </row>
    <row r="3278" spans="34:37" x14ac:dyDescent="0.35">
      <c r="AH3278" s="9"/>
      <c r="AI3278" s="9"/>
      <c r="AJ3278" s="4"/>
      <c r="AK3278" s="4"/>
    </row>
    <row r="3279" spans="34:37" x14ac:dyDescent="0.35">
      <c r="AH3279" s="9"/>
      <c r="AI3279" s="9"/>
      <c r="AJ3279" s="4"/>
      <c r="AK3279" s="4"/>
    </row>
    <row r="3280" spans="34:37" x14ac:dyDescent="0.35">
      <c r="AH3280" s="9"/>
      <c r="AI3280" s="9"/>
      <c r="AJ3280" s="4"/>
      <c r="AK3280" s="4"/>
    </row>
    <row r="3281" spans="34:37" x14ac:dyDescent="0.35">
      <c r="AH3281" s="9"/>
      <c r="AI3281" s="9"/>
      <c r="AJ3281" s="4"/>
      <c r="AK3281" s="4"/>
    </row>
    <row r="3282" spans="34:37" x14ac:dyDescent="0.35">
      <c r="AH3282" s="9"/>
      <c r="AI3282" s="9"/>
      <c r="AJ3282" s="4"/>
      <c r="AK3282" s="4"/>
    </row>
    <row r="3283" spans="34:37" x14ac:dyDescent="0.35">
      <c r="AH3283" s="9"/>
      <c r="AI3283" s="9"/>
      <c r="AJ3283" s="4"/>
      <c r="AK3283" s="4"/>
    </row>
    <row r="3284" spans="34:37" x14ac:dyDescent="0.35">
      <c r="AH3284" s="9"/>
      <c r="AI3284" s="9"/>
      <c r="AJ3284" s="4"/>
      <c r="AK3284" s="4"/>
    </row>
    <row r="3285" spans="34:37" x14ac:dyDescent="0.35">
      <c r="AH3285" s="9"/>
      <c r="AI3285" s="9"/>
      <c r="AJ3285" s="4"/>
      <c r="AK3285" s="4"/>
    </row>
    <row r="3286" spans="34:37" x14ac:dyDescent="0.35">
      <c r="AH3286" s="9"/>
      <c r="AI3286" s="9"/>
      <c r="AJ3286" s="4"/>
      <c r="AK3286" s="4"/>
    </row>
    <row r="3287" spans="34:37" x14ac:dyDescent="0.35">
      <c r="AH3287" s="9"/>
      <c r="AI3287" s="9"/>
      <c r="AJ3287" s="4"/>
      <c r="AK3287" s="4"/>
    </row>
    <row r="3288" spans="34:37" x14ac:dyDescent="0.35">
      <c r="AH3288" s="9"/>
      <c r="AI3288" s="9"/>
      <c r="AJ3288" s="4"/>
      <c r="AK3288" s="4"/>
    </row>
    <row r="3289" spans="34:37" x14ac:dyDescent="0.35">
      <c r="AH3289" s="9"/>
      <c r="AI3289" s="9"/>
      <c r="AJ3289" s="4"/>
      <c r="AK3289" s="4"/>
    </row>
    <row r="3290" spans="34:37" x14ac:dyDescent="0.35">
      <c r="AH3290" s="9"/>
      <c r="AI3290" s="9"/>
      <c r="AJ3290" s="4"/>
      <c r="AK3290" s="4"/>
    </row>
    <row r="3291" spans="34:37" x14ac:dyDescent="0.35">
      <c r="AH3291" s="9"/>
      <c r="AI3291" s="9"/>
      <c r="AJ3291" s="4"/>
      <c r="AK3291" s="4"/>
    </row>
    <row r="3292" spans="34:37" x14ac:dyDescent="0.35">
      <c r="AH3292" s="9"/>
      <c r="AI3292" s="9"/>
      <c r="AJ3292" s="4"/>
      <c r="AK3292" s="4"/>
    </row>
    <row r="3293" spans="34:37" x14ac:dyDescent="0.35">
      <c r="AH3293" s="9"/>
      <c r="AI3293" s="9"/>
      <c r="AJ3293" s="4"/>
      <c r="AK3293" s="4"/>
    </row>
    <row r="3294" spans="34:37" x14ac:dyDescent="0.35">
      <c r="AH3294" s="9"/>
      <c r="AI3294" s="9"/>
      <c r="AJ3294" s="4"/>
      <c r="AK3294" s="4"/>
    </row>
    <row r="3295" spans="34:37" x14ac:dyDescent="0.35">
      <c r="AH3295" s="9"/>
      <c r="AI3295" s="9"/>
      <c r="AJ3295" s="4"/>
      <c r="AK3295" s="4"/>
    </row>
    <row r="3296" spans="34:37" x14ac:dyDescent="0.35">
      <c r="AH3296" s="9"/>
      <c r="AI3296" s="9"/>
      <c r="AJ3296" s="4"/>
      <c r="AK3296" s="4"/>
    </row>
    <row r="3297" spans="34:37" x14ac:dyDescent="0.35">
      <c r="AH3297" s="9"/>
      <c r="AI3297" s="9"/>
      <c r="AJ3297" s="4"/>
      <c r="AK3297" s="4"/>
    </row>
    <row r="3298" spans="34:37" x14ac:dyDescent="0.35">
      <c r="AH3298" s="9"/>
      <c r="AI3298" s="9"/>
      <c r="AJ3298" s="4"/>
      <c r="AK3298" s="4"/>
    </row>
    <row r="3299" spans="34:37" x14ac:dyDescent="0.35">
      <c r="AH3299" s="9"/>
      <c r="AI3299" s="9"/>
      <c r="AJ3299" s="4"/>
      <c r="AK3299" s="4"/>
    </row>
    <row r="3300" spans="34:37" x14ac:dyDescent="0.35">
      <c r="AH3300" s="9"/>
      <c r="AI3300" s="9"/>
      <c r="AJ3300" s="4"/>
      <c r="AK3300" s="4"/>
    </row>
    <row r="3301" spans="34:37" x14ac:dyDescent="0.35">
      <c r="AH3301" s="9"/>
      <c r="AI3301" s="9"/>
      <c r="AJ3301" s="4"/>
      <c r="AK3301" s="4"/>
    </row>
    <row r="3302" spans="34:37" x14ac:dyDescent="0.35">
      <c r="AH3302" s="9"/>
      <c r="AI3302" s="9"/>
      <c r="AJ3302" s="4"/>
      <c r="AK3302" s="4"/>
    </row>
    <row r="3303" spans="34:37" x14ac:dyDescent="0.35">
      <c r="AH3303" s="9"/>
      <c r="AI3303" s="9"/>
      <c r="AJ3303" s="4"/>
      <c r="AK3303" s="4"/>
    </row>
    <row r="3304" spans="34:37" x14ac:dyDescent="0.35">
      <c r="AH3304" s="9"/>
      <c r="AI3304" s="9"/>
      <c r="AJ3304" s="4"/>
      <c r="AK3304" s="4"/>
    </row>
    <row r="3305" spans="34:37" x14ac:dyDescent="0.35">
      <c r="AH3305" s="9"/>
      <c r="AI3305" s="9"/>
      <c r="AJ3305" s="4"/>
      <c r="AK3305" s="4"/>
    </row>
    <row r="3306" spans="34:37" x14ac:dyDescent="0.35">
      <c r="AH3306" s="9"/>
      <c r="AI3306" s="9"/>
      <c r="AJ3306" s="4"/>
      <c r="AK3306" s="4"/>
    </row>
    <row r="3307" spans="34:37" x14ac:dyDescent="0.35">
      <c r="AH3307" s="9"/>
      <c r="AI3307" s="9"/>
      <c r="AJ3307" s="4"/>
      <c r="AK3307" s="4"/>
    </row>
    <row r="3308" spans="34:37" x14ac:dyDescent="0.35">
      <c r="AH3308" s="9"/>
      <c r="AI3308" s="9"/>
      <c r="AJ3308" s="4"/>
      <c r="AK3308" s="4"/>
    </row>
    <row r="3309" spans="34:37" x14ac:dyDescent="0.35">
      <c r="AH3309" s="9"/>
      <c r="AI3309" s="9"/>
      <c r="AJ3309" s="4"/>
      <c r="AK3309" s="4"/>
    </row>
    <row r="3310" spans="34:37" x14ac:dyDescent="0.35">
      <c r="AH3310" s="9"/>
      <c r="AI3310" s="9"/>
      <c r="AJ3310" s="4"/>
      <c r="AK3310" s="4"/>
    </row>
    <row r="3311" spans="34:37" x14ac:dyDescent="0.35">
      <c r="AH3311" s="9"/>
      <c r="AI3311" s="9"/>
      <c r="AJ3311" s="4"/>
      <c r="AK3311" s="4"/>
    </row>
    <row r="3312" spans="34:37" x14ac:dyDescent="0.35">
      <c r="AH3312" s="9"/>
      <c r="AI3312" s="9"/>
      <c r="AJ3312" s="4"/>
      <c r="AK3312" s="4"/>
    </row>
    <row r="3313" spans="34:37" x14ac:dyDescent="0.35">
      <c r="AH3313" s="9"/>
      <c r="AI3313" s="9"/>
      <c r="AJ3313" s="4"/>
      <c r="AK3313" s="4"/>
    </row>
    <row r="3314" spans="34:37" x14ac:dyDescent="0.35">
      <c r="AH3314" s="9"/>
      <c r="AI3314" s="9"/>
      <c r="AJ3314" s="4"/>
      <c r="AK3314" s="4"/>
    </row>
    <row r="3315" spans="34:37" x14ac:dyDescent="0.35">
      <c r="AH3315" s="9"/>
      <c r="AI3315" s="9"/>
      <c r="AJ3315" s="4"/>
      <c r="AK3315" s="4"/>
    </row>
    <row r="3316" spans="34:37" x14ac:dyDescent="0.35">
      <c r="AH3316" s="9"/>
      <c r="AI3316" s="9"/>
      <c r="AJ3316" s="4"/>
      <c r="AK3316" s="4"/>
    </row>
    <row r="3317" spans="34:37" x14ac:dyDescent="0.35">
      <c r="AH3317" s="9"/>
      <c r="AI3317" s="9"/>
      <c r="AJ3317" s="4"/>
      <c r="AK3317" s="4"/>
    </row>
    <row r="3318" spans="34:37" x14ac:dyDescent="0.35">
      <c r="AH3318" s="9"/>
      <c r="AI3318" s="9"/>
      <c r="AJ3318" s="4"/>
      <c r="AK3318" s="4"/>
    </row>
    <row r="3319" spans="34:37" x14ac:dyDescent="0.35">
      <c r="AH3319" s="9"/>
      <c r="AI3319" s="9"/>
      <c r="AJ3319" s="4"/>
      <c r="AK3319" s="4"/>
    </row>
    <row r="3320" spans="34:37" x14ac:dyDescent="0.35">
      <c r="AH3320" s="9"/>
      <c r="AI3320" s="9"/>
      <c r="AJ3320" s="4"/>
      <c r="AK3320" s="4"/>
    </row>
    <row r="3321" spans="34:37" x14ac:dyDescent="0.35">
      <c r="AH3321" s="9"/>
      <c r="AI3321" s="9"/>
      <c r="AJ3321" s="4"/>
      <c r="AK3321" s="4"/>
    </row>
    <row r="3322" spans="34:37" x14ac:dyDescent="0.35">
      <c r="AH3322" s="9"/>
      <c r="AI3322" s="9"/>
      <c r="AJ3322" s="4"/>
      <c r="AK3322" s="4"/>
    </row>
    <row r="3323" spans="34:37" x14ac:dyDescent="0.35">
      <c r="AH3323" s="9"/>
      <c r="AI3323" s="9"/>
      <c r="AJ3323" s="4"/>
      <c r="AK3323" s="4"/>
    </row>
    <row r="3324" spans="34:37" x14ac:dyDescent="0.35">
      <c r="AH3324" s="9"/>
      <c r="AI3324" s="9"/>
      <c r="AJ3324" s="4"/>
      <c r="AK3324" s="4"/>
    </row>
    <row r="3325" spans="34:37" x14ac:dyDescent="0.35">
      <c r="AH3325" s="9"/>
      <c r="AI3325" s="9"/>
      <c r="AJ3325" s="4"/>
      <c r="AK3325" s="4"/>
    </row>
    <row r="3326" spans="34:37" x14ac:dyDescent="0.35">
      <c r="AH3326" s="9"/>
      <c r="AI3326" s="9"/>
      <c r="AJ3326" s="4"/>
      <c r="AK3326" s="4"/>
    </row>
    <row r="3327" spans="34:37" x14ac:dyDescent="0.35">
      <c r="AH3327" s="9"/>
      <c r="AI3327" s="9"/>
      <c r="AJ3327" s="4"/>
      <c r="AK3327" s="4"/>
    </row>
    <row r="3328" spans="34:37" x14ac:dyDescent="0.35">
      <c r="AH3328" s="9"/>
      <c r="AI3328" s="9"/>
      <c r="AJ3328" s="4"/>
      <c r="AK3328" s="4"/>
    </row>
    <row r="3329" spans="34:37" x14ac:dyDescent="0.35">
      <c r="AH3329" s="9"/>
      <c r="AI3329" s="9"/>
      <c r="AJ3329" s="4"/>
      <c r="AK3329" s="4"/>
    </row>
    <row r="3330" spans="34:37" x14ac:dyDescent="0.35">
      <c r="AH3330" s="9"/>
      <c r="AI3330" s="9"/>
      <c r="AJ3330" s="4"/>
      <c r="AK3330" s="4"/>
    </row>
    <row r="3331" spans="34:37" x14ac:dyDescent="0.35">
      <c r="AH3331" s="9"/>
      <c r="AI3331" s="9"/>
      <c r="AJ3331" s="4"/>
      <c r="AK3331" s="4"/>
    </row>
    <row r="3332" spans="34:37" x14ac:dyDescent="0.35">
      <c r="AH3332" s="9"/>
      <c r="AI3332" s="9"/>
      <c r="AJ3332" s="4"/>
      <c r="AK3332" s="4"/>
    </row>
    <row r="3333" spans="34:37" x14ac:dyDescent="0.35">
      <c r="AH3333" s="9"/>
      <c r="AI3333" s="9"/>
      <c r="AJ3333" s="4"/>
      <c r="AK3333" s="4"/>
    </row>
    <row r="3334" spans="34:37" x14ac:dyDescent="0.35">
      <c r="AH3334" s="9"/>
      <c r="AI3334" s="9"/>
      <c r="AJ3334" s="4"/>
      <c r="AK3334" s="4"/>
    </row>
    <row r="3335" spans="34:37" x14ac:dyDescent="0.35">
      <c r="AH3335" s="9"/>
      <c r="AI3335" s="9"/>
      <c r="AJ3335" s="4"/>
      <c r="AK3335" s="4"/>
    </row>
    <row r="3336" spans="34:37" x14ac:dyDescent="0.35">
      <c r="AH3336" s="9"/>
      <c r="AI3336" s="9"/>
      <c r="AJ3336" s="4"/>
      <c r="AK3336" s="4"/>
    </row>
    <row r="3337" spans="34:37" x14ac:dyDescent="0.35">
      <c r="AH3337" s="9"/>
      <c r="AI3337" s="9"/>
      <c r="AJ3337" s="4"/>
      <c r="AK3337" s="4"/>
    </row>
    <row r="3338" spans="34:37" x14ac:dyDescent="0.35">
      <c r="AH3338" s="9"/>
      <c r="AI3338" s="9"/>
      <c r="AJ3338" s="4"/>
      <c r="AK3338" s="4"/>
    </row>
    <row r="3339" spans="34:37" x14ac:dyDescent="0.35">
      <c r="AH3339" s="9"/>
      <c r="AI3339" s="9"/>
      <c r="AJ3339" s="4"/>
      <c r="AK3339" s="4"/>
    </row>
    <row r="3340" spans="34:37" x14ac:dyDescent="0.35">
      <c r="AH3340" s="9"/>
      <c r="AI3340" s="9"/>
      <c r="AJ3340" s="4"/>
      <c r="AK3340" s="4"/>
    </row>
    <row r="3341" spans="34:37" x14ac:dyDescent="0.35">
      <c r="AH3341" s="9"/>
      <c r="AI3341" s="9"/>
      <c r="AJ3341" s="4"/>
      <c r="AK3341" s="4"/>
    </row>
    <row r="3342" spans="34:37" x14ac:dyDescent="0.35">
      <c r="AH3342" s="9"/>
      <c r="AI3342" s="9"/>
      <c r="AJ3342" s="4"/>
      <c r="AK3342" s="4"/>
    </row>
    <row r="3343" spans="34:37" x14ac:dyDescent="0.35">
      <c r="AH3343" s="9"/>
      <c r="AI3343" s="9"/>
      <c r="AJ3343" s="4"/>
      <c r="AK3343" s="4"/>
    </row>
    <row r="3344" spans="34:37" x14ac:dyDescent="0.35">
      <c r="AH3344" s="9"/>
      <c r="AI3344" s="9"/>
      <c r="AJ3344" s="4"/>
      <c r="AK3344" s="4"/>
    </row>
    <row r="3345" spans="34:37" x14ac:dyDescent="0.35">
      <c r="AH3345" s="9"/>
      <c r="AI3345" s="9"/>
      <c r="AJ3345" s="4"/>
      <c r="AK3345" s="4"/>
    </row>
    <row r="3346" spans="34:37" x14ac:dyDescent="0.35">
      <c r="AH3346" s="9"/>
      <c r="AI3346" s="9"/>
      <c r="AJ3346" s="4"/>
      <c r="AK3346" s="4"/>
    </row>
    <row r="3347" spans="34:37" x14ac:dyDescent="0.35">
      <c r="AH3347" s="9"/>
      <c r="AI3347" s="9"/>
      <c r="AJ3347" s="4"/>
      <c r="AK3347" s="4"/>
    </row>
    <row r="3348" spans="34:37" x14ac:dyDescent="0.35">
      <c r="AH3348" s="9"/>
      <c r="AI3348" s="9"/>
      <c r="AJ3348" s="4"/>
      <c r="AK3348" s="4"/>
    </row>
    <row r="3349" spans="34:37" x14ac:dyDescent="0.35">
      <c r="AH3349" s="9"/>
      <c r="AI3349" s="9"/>
      <c r="AJ3349" s="4"/>
      <c r="AK3349" s="4"/>
    </row>
    <row r="3350" spans="34:37" x14ac:dyDescent="0.35">
      <c r="AH3350" s="9"/>
      <c r="AI3350" s="9"/>
      <c r="AJ3350" s="4"/>
      <c r="AK3350" s="4"/>
    </row>
    <row r="3351" spans="34:37" x14ac:dyDescent="0.35">
      <c r="AH3351" s="9"/>
      <c r="AI3351" s="9"/>
      <c r="AJ3351" s="4"/>
      <c r="AK3351" s="4"/>
    </row>
    <row r="3352" spans="34:37" x14ac:dyDescent="0.35">
      <c r="AH3352" s="9"/>
      <c r="AI3352" s="9"/>
      <c r="AJ3352" s="4"/>
      <c r="AK3352" s="4"/>
    </row>
    <row r="3353" spans="34:37" x14ac:dyDescent="0.35">
      <c r="AH3353" s="9"/>
      <c r="AI3353" s="9"/>
      <c r="AJ3353" s="4"/>
      <c r="AK3353" s="4"/>
    </row>
    <row r="3354" spans="34:37" x14ac:dyDescent="0.35">
      <c r="AH3354" s="9"/>
      <c r="AI3354" s="9"/>
      <c r="AJ3354" s="4"/>
      <c r="AK3354" s="4"/>
    </row>
    <row r="3355" spans="34:37" x14ac:dyDescent="0.35">
      <c r="AH3355" s="9"/>
      <c r="AI3355" s="9"/>
      <c r="AJ3355" s="4"/>
      <c r="AK3355" s="4"/>
    </row>
    <row r="3356" spans="34:37" x14ac:dyDescent="0.35">
      <c r="AH3356" s="9"/>
      <c r="AI3356" s="9"/>
      <c r="AJ3356" s="4"/>
      <c r="AK3356" s="4"/>
    </row>
    <row r="3357" spans="34:37" x14ac:dyDescent="0.35">
      <c r="AH3357" s="9"/>
      <c r="AI3357" s="9"/>
      <c r="AJ3357" s="4"/>
      <c r="AK3357" s="4"/>
    </row>
    <row r="3358" spans="34:37" x14ac:dyDescent="0.35">
      <c r="AH3358" s="9"/>
      <c r="AI3358" s="9"/>
      <c r="AJ3358" s="4"/>
      <c r="AK3358" s="4"/>
    </row>
    <row r="3359" spans="34:37" x14ac:dyDescent="0.35">
      <c r="AH3359" s="9"/>
      <c r="AI3359" s="9"/>
      <c r="AJ3359" s="4"/>
      <c r="AK3359" s="4"/>
    </row>
    <row r="3360" spans="34:37" x14ac:dyDescent="0.35">
      <c r="AH3360" s="9"/>
      <c r="AI3360" s="9"/>
      <c r="AJ3360" s="4"/>
      <c r="AK3360" s="4"/>
    </row>
    <row r="3361" spans="34:37" x14ac:dyDescent="0.35">
      <c r="AH3361" s="9"/>
      <c r="AI3361" s="9"/>
      <c r="AJ3361" s="4"/>
      <c r="AK3361" s="4"/>
    </row>
    <row r="3362" spans="34:37" x14ac:dyDescent="0.35">
      <c r="AH3362" s="9"/>
      <c r="AI3362" s="9"/>
      <c r="AJ3362" s="4"/>
      <c r="AK3362" s="4"/>
    </row>
    <row r="3363" spans="34:37" x14ac:dyDescent="0.35">
      <c r="AH3363" s="9"/>
      <c r="AI3363" s="9"/>
      <c r="AJ3363" s="4"/>
      <c r="AK3363" s="4"/>
    </row>
    <row r="3364" spans="34:37" x14ac:dyDescent="0.35">
      <c r="AH3364" s="9"/>
      <c r="AI3364" s="9"/>
      <c r="AJ3364" s="4"/>
      <c r="AK3364" s="4"/>
    </row>
    <row r="3365" spans="34:37" x14ac:dyDescent="0.35">
      <c r="AH3365" s="9"/>
      <c r="AI3365" s="9"/>
      <c r="AJ3365" s="4"/>
      <c r="AK3365" s="4"/>
    </row>
    <row r="3366" spans="34:37" x14ac:dyDescent="0.35">
      <c r="AH3366" s="9"/>
      <c r="AI3366" s="9"/>
      <c r="AJ3366" s="4"/>
      <c r="AK3366" s="4"/>
    </row>
    <row r="3367" spans="34:37" x14ac:dyDescent="0.35">
      <c r="AH3367" s="9"/>
      <c r="AI3367" s="9"/>
      <c r="AJ3367" s="4"/>
      <c r="AK3367" s="4"/>
    </row>
    <row r="3368" spans="34:37" x14ac:dyDescent="0.35">
      <c r="AH3368" s="9"/>
      <c r="AI3368" s="9"/>
      <c r="AJ3368" s="4"/>
      <c r="AK3368" s="4"/>
    </row>
    <row r="3369" spans="34:37" x14ac:dyDescent="0.35">
      <c r="AH3369" s="9"/>
      <c r="AI3369" s="9"/>
      <c r="AJ3369" s="4"/>
      <c r="AK3369" s="4"/>
    </row>
    <row r="3370" spans="34:37" x14ac:dyDescent="0.35">
      <c r="AH3370" s="9"/>
      <c r="AI3370" s="9"/>
      <c r="AJ3370" s="4"/>
      <c r="AK3370" s="4"/>
    </row>
    <row r="3371" spans="34:37" x14ac:dyDescent="0.35">
      <c r="AH3371" s="9"/>
      <c r="AI3371" s="9"/>
      <c r="AJ3371" s="4"/>
      <c r="AK3371" s="4"/>
    </row>
    <row r="3372" spans="34:37" x14ac:dyDescent="0.35">
      <c r="AH3372" s="9"/>
      <c r="AI3372" s="9"/>
      <c r="AJ3372" s="4"/>
      <c r="AK3372" s="4"/>
    </row>
    <row r="3373" spans="34:37" x14ac:dyDescent="0.35">
      <c r="AH3373" s="9"/>
      <c r="AI3373" s="9"/>
      <c r="AJ3373" s="4"/>
      <c r="AK3373" s="4"/>
    </row>
    <row r="3374" spans="34:37" x14ac:dyDescent="0.35">
      <c r="AH3374" s="9"/>
      <c r="AI3374" s="9"/>
      <c r="AJ3374" s="4"/>
      <c r="AK3374" s="4"/>
    </row>
    <row r="3375" spans="34:37" x14ac:dyDescent="0.35">
      <c r="AH3375" s="9"/>
      <c r="AI3375" s="9"/>
      <c r="AJ3375" s="4"/>
      <c r="AK3375" s="4"/>
    </row>
    <row r="3376" spans="34:37" x14ac:dyDescent="0.35">
      <c r="AH3376" s="9"/>
      <c r="AI3376" s="9"/>
      <c r="AJ3376" s="4"/>
      <c r="AK3376" s="4"/>
    </row>
    <row r="3377" spans="34:37" x14ac:dyDescent="0.35">
      <c r="AH3377" s="9"/>
      <c r="AI3377" s="9"/>
      <c r="AJ3377" s="4"/>
      <c r="AK3377" s="4"/>
    </row>
    <row r="3378" spans="34:37" x14ac:dyDescent="0.35">
      <c r="AH3378" s="9"/>
      <c r="AI3378" s="9"/>
      <c r="AJ3378" s="4"/>
      <c r="AK3378" s="4"/>
    </row>
    <row r="3379" spans="34:37" x14ac:dyDescent="0.35">
      <c r="AH3379" s="9"/>
      <c r="AI3379" s="9"/>
      <c r="AJ3379" s="4"/>
      <c r="AK3379" s="4"/>
    </row>
    <row r="3380" spans="34:37" x14ac:dyDescent="0.35">
      <c r="AH3380" s="9"/>
      <c r="AI3380" s="9"/>
      <c r="AJ3380" s="4"/>
      <c r="AK3380" s="4"/>
    </row>
    <row r="3381" spans="34:37" x14ac:dyDescent="0.35">
      <c r="AH3381" s="9"/>
      <c r="AI3381" s="9"/>
      <c r="AJ3381" s="4"/>
      <c r="AK3381" s="4"/>
    </row>
    <row r="3382" spans="34:37" x14ac:dyDescent="0.35">
      <c r="AH3382" s="9"/>
      <c r="AI3382" s="9"/>
      <c r="AJ3382" s="4"/>
      <c r="AK3382" s="4"/>
    </row>
    <row r="3383" spans="34:37" x14ac:dyDescent="0.35">
      <c r="AH3383" s="9"/>
      <c r="AI3383" s="9"/>
      <c r="AJ3383" s="4"/>
      <c r="AK3383" s="4"/>
    </row>
    <row r="3384" spans="34:37" x14ac:dyDescent="0.35">
      <c r="AH3384" s="9"/>
      <c r="AI3384" s="9"/>
      <c r="AJ3384" s="4"/>
      <c r="AK3384" s="4"/>
    </row>
    <row r="3385" spans="34:37" x14ac:dyDescent="0.35">
      <c r="AH3385" s="9"/>
      <c r="AI3385" s="9"/>
      <c r="AJ3385" s="4"/>
      <c r="AK3385" s="4"/>
    </row>
    <row r="3386" spans="34:37" x14ac:dyDescent="0.35">
      <c r="AH3386" s="9"/>
      <c r="AI3386" s="9"/>
      <c r="AJ3386" s="4"/>
      <c r="AK3386" s="4"/>
    </row>
    <row r="3387" spans="34:37" x14ac:dyDescent="0.35">
      <c r="AH3387" s="9"/>
      <c r="AI3387" s="9"/>
      <c r="AJ3387" s="4"/>
      <c r="AK3387" s="4"/>
    </row>
    <row r="3388" spans="34:37" x14ac:dyDescent="0.35">
      <c r="AH3388" s="9"/>
      <c r="AI3388" s="9"/>
      <c r="AJ3388" s="4"/>
      <c r="AK3388" s="4"/>
    </row>
    <row r="3389" spans="34:37" x14ac:dyDescent="0.35">
      <c r="AH3389" s="9"/>
      <c r="AI3389" s="9"/>
      <c r="AJ3389" s="4"/>
      <c r="AK3389" s="4"/>
    </row>
    <row r="3390" spans="34:37" x14ac:dyDescent="0.35">
      <c r="AH3390" s="9"/>
      <c r="AI3390" s="9"/>
      <c r="AJ3390" s="4"/>
      <c r="AK3390" s="4"/>
    </row>
    <row r="3391" spans="34:37" x14ac:dyDescent="0.35">
      <c r="AH3391" s="9"/>
      <c r="AI3391" s="9"/>
      <c r="AJ3391" s="4"/>
      <c r="AK3391" s="4"/>
    </row>
    <row r="3392" spans="34:37" x14ac:dyDescent="0.35">
      <c r="AH3392" s="9"/>
      <c r="AI3392" s="9"/>
      <c r="AJ3392" s="4"/>
      <c r="AK3392" s="4"/>
    </row>
    <row r="3393" spans="34:37" x14ac:dyDescent="0.35">
      <c r="AH3393" s="9"/>
      <c r="AI3393" s="9"/>
      <c r="AJ3393" s="4"/>
      <c r="AK3393" s="4"/>
    </row>
    <row r="3394" spans="34:37" x14ac:dyDescent="0.35">
      <c r="AH3394" s="9"/>
      <c r="AI3394" s="9"/>
      <c r="AJ3394" s="4"/>
      <c r="AK3394" s="4"/>
    </row>
    <row r="3395" spans="34:37" x14ac:dyDescent="0.35">
      <c r="AH3395" s="9"/>
      <c r="AI3395" s="9"/>
      <c r="AJ3395" s="4"/>
      <c r="AK3395" s="4"/>
    </row>
    <row r="3396" spans="34:37" x14ac:dyDescent="0.35">
      <c r="AH3396" s="9"/>
      <c r="AI3396" s="9"/>
      <c r="AJ3396" s="4"/>
      <c r="AK3396" s="4"/>
    </row>
    <row r="3397" spans="34:37" x14ac:dyDescent="0.35">
      <c r="AH3397" s="9"/>
      <c r="AI3397" s="9"/>
      <c r="AJ3397" s="4"/>
      <c r="AK3397" s="4"/>
    </row>
    <row r="3398" spans="34:37" x14ac:dyDescent="0.35">
      <c r="AH3398" s="9"/>
      <c r="AI3398" s="9"/>
      <c r="AJ3398" s="4"/>
      <c r="AK3398" s="4"/>
    </row>
    <row r="3399" spans="34:37" x14ac:dyDescent="0.35">
      <c r="AH3399" s="9"/>
      <c r="AI3399" s="9"/>
      <c r="AJ3399" s="4"/>
      <c r="AK3399" s="4"/>
    </row>
    <row r="3400" spans="34:37" x14ac:dyDescent="0.35">
      <c r="AH3400" s="9"/>
      <c r="AI3400" s="9"/>
      <c r="AJ3400" s="4"/>
      <c r="AK3400" s="4"/>
    </row>
    <row r="3401" spans="34:37" x14ac:dyDescent="0.35">
      <c r="AH3401" s="9"/>
      <c r="AI3401" s="9"/>
      <c r="AJ3401" s="4"/>
      <c r="AK3401" s="4"/>
    </row>
    <row r="3402" spans="34:37" x14ac:dyDescent="0.35">
      <c r="AH3402" s="9"/>
      <c r="AI3402" s="9"/>
      <c r="AJ3402" s="4"/>
      <c r="AK3402" s="4"/>
    </row>
    <row r="3403" spans="34:37" x14ac:dyDescent="0.35">
      <c r="AH3403" s="9"/>
      <c r="AI3403" s="9"/>
      <c r="AJ3403" s="4"/>
      <c r="AK3403" s="4"/>
    </row>
    <row r="3404" spans="34:37" x14ac:dyDescent="0.35">
      <c r="AH3404" s="9"/>
      <c r="AI3404" s="9"/>
      <c r="AJ3404" s="4"/>
      <c r="AK3404" s="4"/>
    </row>
    <row r="3405" spans="34:37" x14ac:dyDescent="0.35">
      <c r="AH3405" s="9"/>
      <c r="AI3405" s="9"/>
      <c r="AJ3405" s="4"/>
      <c r="AK3405" s="4"/>
    </row>
    <row r="3406" spans="34:37" x14ac:dyDescent="0.35">
      <c r="AH3406" s="9"/>
      <c r="AI3406" s="9"/>
      <c r="AJ3406" s="4"/>
      <c r="AK3406" s="4"/>
    </row>
    <row r="3407" spans="34:37" x14ac:dyDescent="0.35">
      <c r="AH3407" s="9"/>
      <c r="AI3407" s="9"/>
      <c r="AJ3407" s="4"/>
      <c r="AK3407" s="4"/>
    </row>
    <row r="3408" spans="34:37" x14ac:dyDescent="0.35">
      <c r="AH3408" s="9"/>
      <c r="AI3408" s="9"/>
      <c r="AJ3408" s="4"/>
      <c r="AK3408" s="4"/>
    </row>
    <row r="3409" spans="34:37" x14ac:dyDescent="0.35">
      <c r="AH3409" s="9"/>
      <c r="AI3409" s="9"/>
      <c r="AJ3409" s="4"/>
      <c r="AK3409" s="4"/>
    </row>
    <row r="3410" spans="34:37" x14ac:dyDescent="0.35">
      <c r="AH3410" s="9"/>
      <c r="AI3410" s="9"/>
      <c r="AJ3410" s="4"/>
      <c r="AK3410" s="4"/>
    </row>
    <row r="3411" spans="34:37" x14ac:dyDescent="0.35">
      <c r="AH3411" s="9"/>
      <c r="AI3411" s="9"/>
      <c r="AJ3411" s="4"/>
      <c r="AK3411" s="4"/>
    </row>
    <row r="3412" spans="34:37" x14ac:dyDescent="0.35">
      <c r="AH3412" s="9"/>
      <c r="AI3412" s="9"/>
      <c r="AJ3412" s="4"/>
      <c r="AK3412" s="4"/>
    </row>
    <row r="3413" spans="34:37" x14ac:dyDescent="0.35">
      <c r="AH3413" s="9"/>
      <c r="AI3413" s="9"/>
      <c r="AJ3413" s="4"/>
      <c r="AK3413" s="4"/>
    </row>
    <row r="3414" spans="34:37" x14ac:dyDescent="0.35">
      <c r="AH3414" s="9"/>
      <c r="AI3414" s="9"/>
      <c r="AJ3414" s="4"/>
      <c r="AK3414" s="4"/>
    </row>
    <row r="3415" spans="34:37" x14ac:dyDescent="0.35">
      <c r="AH3415" s="9"/>
      <c r="AI3415" s="9"/>
      <c r="AJ3415" s="4"/>
      <c r="AK3415" s="4"/>
    </row>
    <row r="3416" spans="34:37" x14ac:dyDescent="0.35">
      <c r="AH3416" s="9"/>
      <c r="AI3416" s="9"/>
      <c r="AJ3416" s="4"/>
      <c r="AK3416" s="4"/>
    </row>
    <row r="3417" spans="34:37" x14ac:dyDescent="0.35">
      <c r="AH3417" s="9"/>
      <c r="AI3417" s="9"/>
      <c r="AJ3417" s="4"/>
      <c r="AK3417" s="4"/>
    </row>
    <row r="3418" spans="34:37" x14ac:dyDescent="0.35">
      <c r="AH3418" s="9"/>
      <c r="AI3418" s="9"/>
      <c r="AJ3418" s="4"/>
      <c r="AK3418" s="4"/>
    </row>
    <row r="3419" spans="34:37" x14ac:dyDescent="0.35">
      <c r="AH3419" s="9"/>
      <c r="AI3419" s="9"/>
      <c r="AJ3419" s="4"/>
      <c r="AK3419" s="4"/>
    </row>
    <row r="3420" spans="34:37" x14ac:dyDescent="0.35">
      <c r="AH3420" s="9"/>
      <c r="AI3420" s="9"/>
      <c r="AJ3420" s="4"/>
      <c r="AK3420" s="4"/>
    </row>
    <row r="3421" spans="34:37" x14ac:dyDescent="0.35">
      <c r="AH3421" s="9"/>
      <c r="AI3421" s="9"/>
      <c r="AJ3421" s="4"/>
      <c r="AK3421" s="4"/>
    </row>
    <row r="3422" spans="34:37" x14ac:dyDescent="0.35">
      <c r="AH3422" s="9"/>
      <c r="AI3422" s="9"/>
      <c r="AJ3422" s="4"/>
      <c r="AK3422" s="4"/>
    </row>
    <row r="3423" spans="34:37" x14ac:dyDescent="0.35">
      <c r="AH3423" s="9"/>
      <c r="AI3423" s="9"/>
      <c r="AJ3423" s="4"/>
      <c r="AK3423" s="4"/>
    </row>
    <row r="3424" spans="34:37" x14ac:dyDescent="0.35">
      <c r="AH3424" s="9"/>
      <c r="AI3424" s="9"/>
      <c r="AJ3424" s="4"/>
      <c r="AK3424" s="4"/>
    </row>
    <row r="3425" spans="34:37" x14ac:dyDescent="0.35">
      <c r="AH3425" s="9"/>
      <c r="AI3425" s="9"/>
      <c r="AJ3425" s="4"/>
      <c r="AK3425" s="4"/>
    </row>
    <row r="3426" spans="34:37" x14ac:dyDescent="0.35">
      <c r="AH3426" s="9"/>
      <c r="AI3426" s="9"/>
      <c r="AJ3426" s="4"/>
      <c r="AK3426" s="4"/>
    </row>
    <row r="3427" spans="34:37" x14ac:dyDescent="0.35">
      <c r="AH3427" s="9"/>
      <c r="AI3427" s="9"/>
      <c r="AJ3427" s="4"/>
      <c r="AK3427" s="4"/>
    </row>
    <row r="3428" spans="34:37" x14ac:dyDescent="0.35">
      <c r="AH3428" s="9"/>
      <c r="AI3428" s="9"/>
      <c r="AJ3428" s="4"/>
      <c r="AK3428" s="4"/>
    </row>
    <row r="3429" spans="34:37" x14ac:dyDescent="0.35">
      <c r="AH3429" s="9"/>
      <c r="AI3429" s="9"/>
      <c r="AJ3429" s="4"/>
      <c r="AK3429" s="4"/>
    </row>
    <row r="3430" spans="34:37" x14ac:dyDescent="0.35">
      <c r="AH3430" s="9"/>
      <c r="AI3430" s="9"/>
      <c r="AJ3430" s="4"/>
      <c r="AK3430" s="4"/>
    </row>
    <row r="3431" spans="34:37" x14ac:dyDescent="0.35">
      <c r="AH3431" s="9"/>
      <c r="AI3431" s="9"/>
      <c r="AJ3431" s="4"/>
      <c r="AK3431" s="4"/>
    </row>
    <row r="3432" spans="34:37" x14ac:dyDescent="0.35">
      <c r="AH3432" s="9"/>
      <c r="AI3432" s="9"/>
      <c r="AJ3432" s="4"/>
      <c r="AK3432" s="4"/>
    </row>
    <row r="3433" spans="34:37" x14ac:dyDescent="0.35">
      <c r="AH3433" s="9"/>
      <c r="AI3433" s="9"/>
      <c r="AJ3433" s="4"/>
      <c r="AK3433" s="4"/>
    </row>
    <row r="3434" spans="34:37" x14ac:dyDescent="0.35">
      <c r="AH3434" s="9"/>
      <c r="AI3434" s="9"/>
      <c r="AJ3434" s="4"/>
      <c r="AK3434" s="4"/>
    </row>
    <row r="3435" spans="34:37" x14ac:dyDescent="0.35">
      <c r="AH3435" s="9"/>
      <c r="AI3435" s="9"/>
      <c r="AJ3435" s="4"/>
      <c r="AK3435" s="4"/>
    </row>
    <row r="3436" spans="34:37" x14ac:dyDescent="0.35">
      <c r="AH3436" s="9"/>
      <c r="AI3436" s="9"/>
      <c r="AJ3436" s="4"/>
      <c r="AK3436" s="4"/>
    </row>
    <row r="3437" spans="34:37" x14ac:dyDescent="0.35">
      <c r="AH3437" s="9"/>
      <c r="AI3437" s="9"/>
      <c r="AJ3437" s="4"/>
      <c r="AK3437" s="4"/>
    </row>
    <row r="3438" spans="34:37" x14ac:dyDescent="0.35">
      <c r="AH3438" s="9"/>
      <c r="AI3438" s="9"/>
      <c r="AJ3438" s="4"/>
      <c r="AK3438" s="4"/>
    </row>
    <row r="3439" spans="34:37" x14ac:dyDescent="0.35">
      <c r="AH3439" s="9"/>
      <c r="AI3439" s="9"/>
      <c r="AJ3439" s="4"/>
      <c r="AK3439" s="4"/>
    </row>
    <row r="3440" spans="34:37" x14ac:dyDescent="0.35">
      <c r="AH3440" s="9"/>
      <c r="AI3440" s="9"/>
      <c r="AJ3440" s="4"/>
      <c r="AK3440" s="4"/>
    </row>
    <row r="3441" spans="34:37" x14ac:dyDescent="0.35">
      <c r="AH3441" s="9"/>
      <c r="AI3441" s="9"/>
      <c r="AJ3441" s="4"/>
      <c r="AK3441" s="4"/>
    </row>
    <row r="3442" spans="34:37" x14ac:dyDescent="0.35">
      <c r="AH3442" s="9"/>
      <c r="AI3442" s="9"/>
      <c r="AJ3442" s="4"/>
      <c r="AK3442" s="4"/>
    </row>
    <row r="3443" spans="34:37" x14ac:dyDescent="0.35">
      <c r="AH3443" s="9"/>
      <c r="AI3443" s="9"/>
      <c r="AJ3443" s="4"/>
      <c r="AK3443" s="4"/>
    </row>
    <row r="3444" spans="34:37" x14ac:dyDescent="0.35">
      <c r="AH3444" s="9"/>
      <c r="AI3444" s="9"/>
      <c r="AJ3444" s="4"/>
      <c r="AK3444" s="4"/>
    </row>
    <row r="3445" spans="34:37" x14ac:dyDescent="0.35">
      <c r="AH3445" s="9"/>
      <c r="AI3445" s="9"/>
      <c r="AJ3445" s="4"/>
      <c r="AK3445" s="4"/>
    </row>
    <row r="3446" spans="34:37" x14ac:dyDescent="0.35">
      <c r="AH3446" s="9"/>
      <c r="AI3446" s="9"/>
      <c r="AJ3446" s="4"/>
      <c r="AK3446" s="4"/>
    </row>
    <row r="3447" spans="34:37" x14ac:dyDescent="0.35">
      <c r="AH3447" s="9"/>
      <c r="AI3447" s="9"/>
      <c r="AJ3447" s="4"/>
      <c r="AK3447" s="4"/>
    </row>
    <row r="3448" spans="34:37" x14ac:dyDescent="0.35">
      <c r="AH3448" s="9"/>
      <c r="AI3448" s="9"/>
      <c r="AJ3448" s="4"/>
      <c r="AK3448" s="4"/>
    </row>
    <row r="3449" spans="34:37" x14ac:dyDescent="0.35">
      <c r="AH3449" s="9"/>
      <c r="AI3449" s="9"/>
      <c r="AJ3449" s="4"/>
      <c r="AK3449" s="4"/>
    </row>
    <row r="3450" spans="34:37" x14ac:dyDescent="0.35">
      <c r="AH3450" s="9"/>
      <c r="AI3450" s="9"/>
      <c r="AJ3450" s="4"/>
      <c r="AK3450" s="4"/>
    </row>
    <row r="3451" spans="34:37" x14ac:dyDescent="0.35">
      <c r="AH3451" s="9"/>
      <c r="AI3451" s="9"/>
      <c r="AJ3451" s="4"/>
      <c r="AK3451" s="4"/>
    </row>
    <row r="3452" spans="34:37" x14ac:dyDescent="0.35">
      <c r="AH3452" s="9"/>
      <c r="AI3452" s="9"/>
      <c r="AJ3452" s="4"/>
      <c r="AK3452" s="4"/>
    </row>
    <row r="3453" spans="34:37" x14ac:dyDescent="0.35">
      <c r="AH3453" s="9"/>
      <c r="AI3453" s="9"/>
      <c r="AJ3453" s="4"/>
      <c r="AK3453" s="4"/>
    </row>
    <row r="3454" spans="34:37" x14ac:dyDescent="0.35">
      <c r="AH3454" s="9"/>
      <c r="AI3454" s="9"/>
      <c r="AJ3454" s="4"/>
      <c r="AK3454" s="4"/>
    </row>
    <row r="3455" spans="34:37" x14ac:dyDescent="0.35">
      <c r="AH3455" s="9"/>
      <c r="AI3455" s="9"/>
      <c r="AJ3455" s="4"/>
      <c r="AK3455" s="4"/>
    </row>
    <row r="3456" spans="34:37" x14ac:dyDescent="0.35">
      <c r="AH3456" s="9"/>
      <c r="AI3456" s="9"/>
      <c r="AJ3456" s="4"/>
      <c r="AK3456" s="4"/>
    </row>
    <row r="3457" spans="34:37" x14ac:dyDescent="0.35">
      <c r="AH3457" s="9"/>
      <c r="AI3457" s="9"/>
      <c r="AJ3457" s="4"/>
      <c r="AK3457" s="4"/>
    </row>
    <row r="3458" spans="34:37" x14ac:dyDescent="0.35">
      <c r="AH3458" s="9"/>
      <c r="AI3458" s="9"/>
      <c r="AJ3458" s="4"/>
      <c r="AK3458" s="4"/>
    </row>
    <row r="3459" spans="34:37" x14ac:dyDescent="0.35">
      <c r="AH3459" s="9"/>
      <c r="AI3459" s="9"/>
      <c r="AJ3459" s="4"/>
      <c r="AK3459" s="4"/>
    </row>
    <row r="3460" spans="34:37" x14ac:dyDescent="0.35">
      <c r="AH3460" s="9"/>
      <c r="AI3460" s="9"/>
      <c r="AJ3460" s="4"/>
      <c r="AK3460" s="4"/>
    </row>
    <row r="3461" spans="34:37" x14ac:dyDescent="0.35">
      <c r="AH3461" s="9"/>
      <c r="AI3461" s="9"/>
      <c r="AJ3461" s="4"/>
      <c r="AK3461" s="4"/>
    </row>
    <row r="3462" spans="34:37" x14ac:dyDescent="0.35">
      <c r="AH3462" s="9"/>
      <c r="AI3462" s="9"/>
      <c r="AJ3462" s="4"/>
      <c r="AK3462" s="4"/>
    </row>
    <row r="3463" spans="34:37" x14ac:dyDescent="0.35">
      <c r="AH3463" s="9"/>
      <c r="AI3463" s="9"/>
      <c r="AJ3463" s="4"/>
      <c r="AK3463" s="4"/>
    </row>
    <row r="3464" spans="34:37" x14ac:dyDescent="0.35">
      <c r="AH3464" s="9"/>
      <c r="AI3464" s="9"/>
      <c r="AJ3464" s="4"/>
      <c r="AK3464" s="4"/>
    </row>
    <row r="3465" spans="34:37" x14ac:dyDescent="0.35">
      <c r="AH3465" s="9"/>
      <c r="AI3465" s="9"/>
      <c r="AJ3465" s="4"/>
      <c r="AK3465" s="4"/>
    </row>
    <row r="3466" spans="34:37" x14ac:dyDescent="0.35">
      <c r="AH3466" s="9"/>
      <c r="AI3466" s="9"/>
      <c r="AJ3466" s="4"/>
      <c r="AK3466" s="4"/>
    </row>
    <row r="3467" spans="34:37" x14ac:dyDescent="0.35">
      <c r="AH3467" s="9"/>
      <c r="AI3467" s="9"/>
      <c r="AJ3467" s="4"/>
      <c r="AK3467" s="4"/>
    </row>
    <row r="3468" spans="34:37" x14ac:dyDescent="0.35">
      <c r="AH3468" s="9"/>
      <c r="AI3468" s="9"/>
      <c r="AJ3468" s="4"/>
      <c r="AK3468" s="4"/>
    </row>
    <row r="3469" spans="34:37" x14ac:dyDescent="0.35">
      <c r="AH3469" s="9"/>
      <c r="AI3469" s="9"/>
      <c r="AJ3469" s="4"/>
      <c r="AK3469" s="4"/>
    </row>
    <row r="3470" spans="34:37" x14ac:dyDescent="0.35">
      <c r="AH3470" s="9"/>
      <c r="AI3470" s="9"/>
      <c r="AJ3470" s="4"/>
      <c r="AK3470" s="4"/>
    </row>
    <row r="3471" spans="34:37" x14ac:dyDescent="0.35">
      <c r="AH3471" s="9"/>
      <c r="AI3471" s="9"/>
      <c r="AJ3471" s="4"/>
      <c r="AK3471" s="4"/>
    </row>
    <row r="3472" spans="34:37" x14ac:dyDescent="0.35">
      <c r="AH3472" s="9"/>
      <c r="AI3472" s="9"/>
      <c r="AJ3472" s="4"/>
      <c r="AK3472" s="4"/>
    </row>
    <row r="3473" spans="34:37" x14ac:dyDescent="0.35">
      <c r="AH3473" s="9"/>
      <c r="AI3473" s="9"/>
      <c r="AJ3473" s="4"/>
      <c r="AK3473" s="4"/>
    </row>
    <row r="3474" spans="34:37" x14ac:dyDescent="0.35">
      <c r="AH3474" s="9"/>
      <c r="AI3474" s="9"/>
      <c r="AJ3474" s="4"/>
      <c r="AK3474" s="4"/>
    </row>
    <row r="3475" spans="34:37" x14ac:dyDescent="0.35">
      <c r="AH3475" s="9"/>
      <c r="AI3475" s="9"/>
      <c r="AJ3475" s="4"/>
      <c r="AK3475" s="4"/>
    </row>
    <row r="3476" spans="34:37" x14ac:dyDescent="0.35">
      <c r="AH3476" s="9"/>
      <c r="AI3476" s="9"/>
      <c r="AJ3476" s="4"/>
      <c r="AK3476" s="4"/>
    </row>
    <row r="3477" spans="34:37" x14ac:dyDescent="0.35">
      <c r="AH3477" s="9"/>
      <c r="AI3477" s="9"/>
      <c r="AJ3477" s="4"/>
      <c r="AK3477" s="4"/>
    </row>
    <row r="3478" spans="34:37" x14ac:dyDescent="0.35">
      <c r="AH3478" s="9"/>
      <c r="AI3478" s="9"/>
      <c r="AJ3478" s="4"/>
      <c r="AK3478" s="4"/>
    </row>
    <row r="3479" spans="34:37" x14ac:dyDescent="0.35">
      <c r="AH3479" s="9"/>
      <c r="AI3479" s="9"/>
      <c r="AJ3479" s="4"/>
      <c r="AK3479" s="4"/>
    </row>
    <row r="3480" spans="34:37" x14ac:dyDescent="0.35">
      <c r="AH3480" s="9"/>
      <c r="AI3480" s="9"/>
      <c r="AJ3480" s="4"/>
      <c r="AK3480" s="4"/>
    </row>
    <row r="3481" spans="34:37" x14ac:dyDescent="0.35">
      <c r="AH3481" s="9"/>
      <c r="AI3481" s="9"/>
      <c r="AJ3481" s="4"/>
      <c r="AK3481" s="4"/>
    </row>
    <row r="3482" spans="34:37" x14ac:dyDescent="0.35">
      <c r="AH3482" s="9"/>
      <c r="AI3482" s="9"/>
      <c r="AJ3482" s="4"/>
      <c r="AK3482" s="4"/>
    </row>
    <row r="3483" spans="34:37" x14ac:dyDescent="0.35">
      <c r="AH3483" s="9"/>
      <c r="AI3483" s="9"/>
      <c r="AJ3483" s="4"/>
      <c r="AK3483" s="4"/>
    </row>
    <row r="3484" spans="34:37" x14ac:dyDescent="0.35">
      <c r="AH3484" s="9"/>
      <c r="AI3484" s="9"/>
      <c r="AJ3484" s="4"/>
      <c r="AK3484" s="4"/>
    </row>
    <row r="3485" spans="34:37" x14ac:dyDescent="0.35">
      <c r="AH3485" s="9"/>
      <c r="AI3485" s="9"/>
      <c r="AJ3485" s="4"/>
      <c r="AK3485" s="4"/>
    </row>
    <row r="3486" spans="34:37" x14ac:dyDescent="0.35">
      <c r="AH3486" s="9"/>
      <c r="AI3486" s="9"/>
      <c r="AJ3486" s="4"/>
      <c r="AK3486" s="4"/>
    </row>
    <row r="3487" spans="34:37" x14ac:dyDescent="0.35">
      <c r="AH3487" s="9"/>
      <c r="AI3487" s="9"/>
      <c r="AJ3487" s="4"/>
      <c r="AK3487" s="4"/>
    </row>
    <row r="3488" spans="34:37" x14ac:dyDescent="0.35">
      <c r="AH3488" s="9"/>
      <c r="AI3488" s="9"/>
      <c r="AJ3488" s="4"/>
      <c r="AK3488" s="4"/>
    </row>
    <row r="3489" spans="34:37" x14ac:dyDescent="0.35">
      <c r="AH3489" s="9"/>
      <c r="AI3489" s="9"/>
      <c r="AJ3489" s="4"/>
      <c r="AK3489" s="4"/>
    </row>
    <row r="3490" spans="34:37" x14ac:dyDescent="0.35">
      <c r="AH3490" s="9"/>
      <c r="AI3490" s="9"/>
      <c r="AJ3490" s="4"/>
      <c r="AK3490" s="4"/>
    </row>
    <row r="3491" spans="34:37" x14ac:dyDescent="0.35">
      <c r="AH3491" s="9"/>
      <c r="AI3491" s="9"/>
      <c r="AJ3491" s="4"/>
      <c r="AK3491" s="4"/>
    </row>
    <row r="3492" spans="34:37" x14ac:dyDescent="0.35">
      <c r="AH3492" s="9"/>
      <c r="AI3492" s="9"/>
      <c r="AJ3492" s="4"/>
      <c r="AK3492" s="4"/>
    </row>
    <row r="3493" spans="34:37" x14ac:dyDescent="0.35">
      <c r="AH3493" s="9"/>
      <c r="AI3493" s="9"/>
      <c r="AJ3493" s="4"/>
      <c r="AK3493" s="4"/>
    </row>
    <row r="3494" spans="34:37" x14ac:dyDescent="0.35">
      <c r="AH3494" s="9"/>
      <c r="AI3494" s="9"/>
      <c r="AJ3494" s="4"/>
      <c r="AK3494" s="4"/>
    </row>
    <row r="3495" spans="34:37" x14ac:dyDescent="0.35">
      <c r="AH3495" s="9"/>
      <c r="AI3495" s="9"/>
      <c r="AJ3495" s="4"/>
      <c r="AK3495" s="4"/>
    </row>
    <row r="3496" spans="34:37" x14ac:dyDescent="0.35">
      <c r="AH3496" s="9"/>
      <c r="AI3496" s="9"/>
      <c r="AJ3496" s="4"/>
      <c r="AK3496" s="4"/>
    </row>
    <row r="3497" spans="34:37" x14ac:dyDescent="0.35">
      <c r="AH3497" s="9"/>
      <c r="AI3497" s="9"/>
      <c r="AJ3497" s="4"/>
      <c r="AK3497" s="4"/>
    </row>
    <row r="3498" spans="34:37" x14ac:dyDescent="0.35">
      <c r="AH3498" s="9"/>
      <c r="AI3498" s="9"/>
      <c r="AJ3498" s="4"/>
      <c r="AK3498" s="4"/>
    </row>
    <row r="3499" spans="34:37" x14ac:dyDescent="0.35">
      <c r="AH3499" s="9"/>
      <c r="AI3499" s="9"/>
      <c r="AJ3499" s="4"/>
      <c r="AK3499" s="4"/>
    </row>
    <row r="3500" spans="34:37" x14ac:dyDescent="0.35">
      <c r="AH3500" s="9"/>
      <c r="AI3500" s="9"/>
      <c r="AJ3500" s="4"/>
      <c r="AK3500" s="4"/>
    </row>
    <row r="3501" spans="34:37" x14ac:dyDescent="0.35">
      <c r="AH3501" s="9"/>
      <c r="AI3501" s="9"/>
      <c r="AJ3501" s="4"/>
      <c r="AK3501" s="4"/>
    </row>
    <row r="3502" spans="34:37" x14ac:dyDescent="0.35">
      <c r="AH3502" s="9"/>
      <c r="AI3502" s="9"/>
      <c r="AJ3502" s="4"/>
      <c r="AK3502" s="4"/>
    </row>
    <row r="3503" spans="34:37" x14ac:dyDescent="0.35">
      <c r="AH3503" s="9"/>
      <c r="AI3503" s="9"/>
      <c r="AJ3503" s="4"/>
      <c r="AK3503" s="4"/>
    </row>
    <row r="3504" spans="34:37" x14ac:dyDescent="0.35">
      <c r="AH3504" s="9"/>
      <c r="AI3504" s="9"/>
      <c r="AJ3504" s="4"/>
      <c r="AK3504" s="4"/>
    </row>
    <row r="3505" spans="34:37" x14ac:dyDescent="0.35">
      <c r="AH3505" s="9"/>
      <c r="AI3505" s="9"/>
      <c r="AJ3505" s="4"/>
      <c r="AK3505" s="4"/>
    </row>
    <row r="3506" spans="34:37" x14ac:dyDescent="0.35">
      <c r="AH3506" s="9"/>
      <c r="AI3506" s="9"/>
      <c r="AJ3506" s="4"/>
      <c r="AK3506" s="4"/>
    </row>
    <row r="3507" spans="34:37" x14ac:dyDescent="0.35">
      <c r="AH3507" s="9"/>
      <c r="AI3507" s="9"/>
      <c r="AJ3507" s="4"/>
      <c r="AK3507" s="4"/>
    </row>
    <row r="3508" spans="34:37" x14ac:dyDescent="0.35">
      <c r="AH3508" s="9"/>
      <c r="AI3508" s="9"/>
      <c r="AJ3508" s="4"/>
      <c r="AK3508" s="4"/>
    </row>
    <row r="3509" spans="34:37" x14ac:dyDescent="0.35">
      <c r="AH3509" s="9"/>
      <c r="AI3509" s="9"/>
      <c r="AJ3509" s="4"/>
      <c r="AK3509" s="4"/>
    </row>
    <row r="3510" spans="34:37" x14ac:dyDescent="0.35">
      <c r="AH3510" s="9"/>
      <c r="AI3510" s="9"/>
      <c r="AJ3510" s="4"/>
      <c r="AK3510" s="4"/>
    </row>
    <row r="3511" spans="34:37" x14ac:dyDescent="0.35">
      <c r="AH3511" s="9"/>
      <c r="AI3511" s="9"/>
      <c r="AJ3511" s="4"/>
      <c r="AK3511" s="4"/>
    </row>
    <row r="3512" spans="34:37" x14ac:dyDescent="0.35">
      <c r="AH3512" s="9"/>
      <c r="AI3512" s="9"/>
      <c r="AJ3512" s="4"/>
      <c r="AK3512" s="4"/>
    </row>
    <row r="3513" spans="34:37" x14ac:dyDescent="0.35">
      <c r="AH3513" s="9"/>
      <c r="AI3513" s="9"/>
      <c r="AJ3513" s="4"/>
      <c r="AK3513" s="4"/>
    </row>
    <row r="3514" spans="34:37" x14ac:dyDescent="0.35">
      <c r="AH3514" s="9"/>
      <c r="AI3514" s="9"/>
      <c r="AJ3514" s="4"/>
      <c r="AK3514" s="4"/>
    </row>
    <row r="3515" spans="34:37" x14ac:dyDescent="0.35">
      <c r="AH3515" s="9"/>
      <c r="AI3515" s="9"/>
      <c r="AJ3515" s="4"/>
      <c r="AK3515" s="4"/>
    </row>
    <row r="3516" spans="34:37" x14ac:dyDescent="0.35">
      <c r="AH3516" s="9"/>
      <c r="AI3516" s="9"/>
      <c r="AJ3516" s="4"/>
      <c r="AK3516" s="4"/>
    </row>
    <row r="3517" spans="34:37" x14ac:dyDescent="0.35">
      <c r="AH3517" s="9"/>
      <c r="AI3517" s="9"/>
      <c r="AJ3517" s="4"/>
      <c r="AK3517" s="4"/>
    </row>
    <row r="3518" spans="34:37" x14ac:dyDescent="0.35">
      <c r="AH3518" s="9"/>
      <c r="AI3518" s="9"/>
      <c r="AJ3518" s="4"/>
      <c r="AK3518" s="4"/>
    </row>
    <row r="3519" spans="34:37" x14ac:dyDescent="0.35">
      <c r="AH3519" s="9"/>
      <c r="AI3519" s="9"/>
      <c r="AJ3519" s="4"/>
      <c r="AK3519" s="4"/>
    </row>
    <row r="3520" spans="34:37" x14ac:dyDescent="0.35">
      <c r="AH3520" s="9"/>
      <c r="AI3520" s="9"/>
      <c r="AJ3520" s="4"/>
      <c r="AK3520" s="4"/>
    </row>
    <row r="3521" spans="34:37" x14ac:dyDescent="0.35">
      <c r="AH3521" s="9"/>
      <c r="AI3521" s="9"/>
      <c r="AJ3521" s="4"/>
      <c r="AK3521" s="4"/>
    </row>
    <row r="3522" spans="34:37" x14ac:dyDescent="0.35">
      <c r="AH3522" s="9"/>
      <c r="AI3522" s="9"/>
      <c r="AJ3522" s="4"/>
      <c r="AK3522" s="4"/>
    </row>
    <row r="3523" spans="34:37" x14ac:dyDescent="0.35">
      <c r="AH3523" s="9"/>
      <c r="AI3523" s="9"/>
      <c r="AJ3523" s="4"/>
      <c r="AK3523" s="4"/>
    </row>
    <row r="3524" spans="34:37" x14ac:dyDescent="0.35">
      <c r="AH3524" s="9"/>
      <c r="AI3524" s="9"/>
      <c r="AJ3524" s="4"/>
      <c r="AK3524" s="4"/>
    </row>
    <row r="3525" spans="34:37" x14ac:dyDescent="0.35">
      <c r="AH3525" s="9"/>
      <c r="AI3525" s="9"/>
      <c r="AJ3525" s="4"/>
      <c r="AK3525" s="4"/>
    </row>
    <row r="3526" spans="34:37" x14ac:dyDescent="0.35">
      <c r="AH3526" s="9"/>
      <c r="AI3526" s="9"/>
      <c r="AJ3526" s="4"/>
      <c r="AK3526" s="4"/>
    </row>
    <row r="3527" spans="34:37" x14ac:dyDescent="0.35">
      <c r="AH3527" s="9"/>
      <c r="AI3527" s="9"/>
      <c r="AJ3527" s="4"/>
      <c r="AK3527" s="4"/>
    </row>
    <row r="3528" spans="34:37" x14ac:dyDescent="0.35">
      <c r="AH3528" s="9"/>
      <c r="AI3528" s="9"/>
      <c r="AJ3528" s="4"/>
      <c r="AK3528" s="4"/>
    </row>
    <row r="3529" spans="34:37" x14ac:dyDescent="0.35">
      <c r="AH3529" s="9"/>
      <c r="AI3529" s="9"/>
      <c r="AJ3529" s="4"/>
      <c r="AK3529" s="4"/>
    </row>
    <row r="3530" spans="34:37" x14ac:dyDescent="0.35">
      <c r="AH3530" s="9"/>
      <c r="AI3530" s="9"/>
      <c r="AJ3530" s="4"/>
      <c r="AK3530" s="4"/>
    </row>
    <row r="3531" spans="34:37" x14ac:dyDescent="0.35">
      <c r="AH3531" s="9"/>
      <c r="AI3531" s="9"/>
      <c r="AJ3531" s="4"/>
      <c r="AK3531" s="4"/>
    </row>
    <row r="3532" spans="34:37" x14ac:dyDescent="0.35">
      <c r="AH3532" s="9"/>
      <c r="AI3532" s="9"/>
      <c r="AJ3532" s="4"/>
      <c r="AK3532" s="4"/>
    </row>
    <row r="3533" spans="34:37" x14ac:dyDescent="0.35">
      <c r="AH3533" s="9"/>
      <c r="AI3533" s="9"/>
      <c r="AJ3533" s="4"/>
      <c r="AK3533" s="4"/>
    </row>
    <row r="3534" spans="34:37" x14ac:dyDescent="0.35">
      <c r="AH3534" s="9"/>
      <c r="AI3534" s="9"/>
      <c r="AJ3534" s="4"/>
      <c r="AK3534" s="4"/>
    </row>
    <row r="3535" spans="34:37" x14ac:dyDescent="0.35">
      <c r="AH3535" s="9"/>
      <c r="AI3535" s="9"/>
      <c r="AJ3535" s="4"/>
      <c r="AK3535" s="4"/>
    </row>
    <row r="3536" spans="34:37" x14ac:dyDescent="0.35">
      <c r="AH3536" s="9"/>
      <c r="AI3536" s="9"/>
      <c r="AJ3536" s="4"/>
      <c r="AK3536" s="4"/>
    </row>
    <row r="3537" spans="34:37" x14ac:dyDescent="0.35">
      <c r="AH3537" s="9"/>
      <c r="AI3537" s="9"/>
      <c r="AJ3537" s="4"/>
      <c r="AK3537" s="4"/>
    </row>
    <row r="3538" spans="34:37" x14ac:dyDescent="0.35">
      <c r="AH3538" s="9"/>
      <c r="AI3538" s="9"/>
      <c r="AJ3538" s="4"/>
      <c r="AK3538" s="4"/>
    </row>
    <row r="3539" spans="34:37" x14ac:dyDescent="0.35">
      <c r="AH3539" s="9"/>
      <c r="AI3539" s="9"/>
      <c r="AJ3539" s="4"/>
      <c r="AK3539" s="4"/>
    </row>
    <row r="3540" spans="34:37" x14ac:dyDescent="0.35">
      <c r="AH3540" s="9"/>
      <c r="AI3540" s="9"/>
      <c r="AJ3540" s="4"/>
      <c r="AK3540" s="4"/>
    </row>
    <row r="3541" spans="34:37" x14ac:dyDescent="0.35">
      <c r="AH3541" s="9"/>
      <c r="AI3541" s="9"/>
      <c r="AJ3541" s="4"/>
      <c r="AK3541" s="4"/>
    </row>
    <row r="3542" spans="34:37" x14ac:dyDescent="0.35">
      <c r="AH3542" s="9"/>
      <c r="AI3542" s="9"/>
      <c r="AJ3542" s="4"/>
      <c r="AK3542" s="4"/>
    </row>
    <row r="3543" spans="34:37" x14ac:dyDescent="0.35">
      <c r="AH3543" s="9"/>
      <c r="AI3543" s="9"/>
      <c r="AJ3543" s="4"/>
      <c r="AK3543" s="4"/>
    </row>
    <row r="3544" spans="34:37" x14ac:dyDescent="0.35">
      <c r="AH3544" s="9"/>
      <c r="AI3544" s="9"/>
      <c r="AJ3544" s="4"/>
      <c r="AK3544" s="4"/>
    </row>
    <row r="3545" spans="34:37" x14ac:dyDescent="0.35">
      <c r="AH3545" s="9"/>
      <c r="AI3545" s="9"/>
      <c r="AJ3545" s="4"/>
      <c r="AK3545" s="4"/>
    </row>
    <row r="3546" spans="34:37" x14ac:dyDescent="0.35">
      <c r="AH3546" s="9"/>
      <c r="AI3546" s="9"/>
      <c r="AJ3546" s="4"/>
      <c r="AK3546" s="4"/>
    </row>
    <row r="3547" spans="34:37" x14ac:dyDescent="0.35">
      <c r="AH3547" s="9"/>
      <c r="AI3547" s="9"/>
      <c r="AJ3547" s="4"/>
      <c r="AK3547" s="4"/>
    </row>
    <row r="3548" spans="34:37" x14ac:dyDescent="0.35">
      <c r="AH3548" s="9"/>
      <c r="AI3548" s="9"/>
      <c r="AJ3548" s="4"/>
      <c r="AK3548" s="4"/>
    </row>
    <row r="3549" spans="34:37" x14ac:dyDescent="0.35">
      <c r="AH3549" s="9"/>
      <c r="AI3549" s="9"/>
      <c r="AJ3549" s="4"/>
      <c r="AK3549" s="4"/>
    </row>
    <row r="3550" spans="34:37" x14ac:dyDescent="0.35">
      <c r="AH3550" s="9"/>
      <c r="AI3550" s="9"/>
      <c r="AJ3550" s="4"/>
      <c r="AK3550" s="4"/>
    </row>
    <row r="3551" spans="34:37" x14ac:dyDescent="0.35">
      <c r="AH3551" s="9"/>
      <c r="AI3551" s="9"/>
      <c r="AJ3551" s="4"/>
      <c r="AK3551" s="4"/>
    </row>
    <row r="3552" spans="34:37" x14ac:dyDescent="0.35">
      <c r="AH3552" s="9"/>
      <c r="AI3552" s="9"/>
      <c r="AJ3552" s="4"/>
      <c r="AK3552" s="4"/>
    </row>
    <row r="3553" spans="34:37" x14ac:dyDescent="0.35">
      <c r="AH3553" s="9"/>
      <c r="AI3553" s="9"/>
      <c r="AJ3553" s="4"/>
      <c r="AK3553" s="4"/>
    </row>
    <row r="3554" spans="34:37" x14ac:dyDescent="0.35">
      <c r="AH3554" s="9"/>
      <c r="AI3554" s="9"/>
      <c r="AJ3554" s="4"/>
      <c r="AK3554" s="4"/>
    </row>
    <row r="3555" spans="34:37" x14ac:dyDescent="0.35">
      <c r="AH3555" s="9"/>
      <c r="AI3555" s="9"/>
      <c r="AJ3555" s="4"/>
      <c r="AK3555" s="4"/>
    </row>
    <row r="3556" spans="34:37" x14ac:dyDescent="0.35">
      <c r="AH3556" s="9"/>
      <c r="AI3556" s="9"/>
      <c r="AJ3556" s="4"/>
      <c r="AK3556" s="4"/>
    </row>
    <row r="3557" spans="34:37" x14ac:dyDescent="0.35">
      <c r="AH3557" s="9"/>
      <c r="AI3557" s="9"/>
      <c r="AJ3557" s="4"/>
      <c r="AK3557" s="4"/>
    </row>
    <row r="3558" spans="34:37" x14ac:dyDescent="0.35">
      <c r="AH3558" s="9"/>
      <c r="AI3558" s="9"/>
      <c r="AJ3558" s="4"/>
      <c r="AK3558" s="4"/>
    </row>
    <row r="3559" spans="34:37" x14ac:dyDescent="0.35">
      <c r="AH3559" s="9"/>
      <c r="AI3559" s="9"/>
      <c r="AJ3559" s="4"/>
      <c r="AK3559" s="4"/>
    </row>
    <row r="3560" spans="34:37" x14ac:dyDescent="0.35">
      <c r="AH3560" s="9"/>
      <c r="AI3560" s="9"/>
      <c r="AJ3560" s="4"/>
      <c r="AK3560" s="4"/>
    </row>
    <row r="3561" spans="34:37" x14ac:dyDescent="0.35">
      <c r="AH3561" s="9"/>
      <c r="AI3561" s="9"/>
      <c r="AJ3561" s="4"/>
      <c r="AK3561" s="4"/>
    </row>
    <row r="3562" spans="34:37" x14ac:dyDescent="0.35">
      <c r="AH3562" s="9"/>
      <c r="AI3562" s="9"/>
      <c r="AJ3562" s="4"/>
      <c r="AK3562" s="4"/>
    </row>
    <row r="3563" spans="34:37" x14ac:dyDescent="0.35">
      <c r="AH3563" s="9"/>
      <c r="AI3563" s="9"/>
      <c r="AJ3563" s="4"/>
      <c r="AK3563" s="4"/>
    </row>
    <row r="3564" spans="34:37" x14ac:dyDescent="0.35">
      <c r="AH3564" s="9"/>
      <c r="AI3564" s="9"/>
      <c r="AJ3564" s="4"/>
      <c r="AK3564" s="4"/>
    </row>
    <row r="3565" spans="34:37" x14ac:dyDescent="0.35">
      <c r="AH3565" s="9"/>
      <c r="AI3565" s="9"/>
      <c r="AJ3565" s="4"/>
      <c r="AK3565" s="4"/>
    </row>
    <row r="3566" spans="34:37" x14ac:dyDescent="0.35">
      <c r="AH3566" s="9"/>
      <c r="AI3566" s="9"/>
      <c r="AJ3566" s="4"/>
      <c r="AK3566" s="4"/>
    </row>
    <row r="3567" spans="34:37" x14ac:dyDescent="0.35">
      <c r="AH3567" s="9"/>
      <c r="AI3567" s="9"/>
      <c r="AJ3567" s="4"/>
      <c r="AK3567" s="4"/>
    </row>
    <row r="3568" spans="34:37" x14ac:dyDescent="0.35">
      <c r="AH3568" s="9"/>
      <c r="AI3568" s="9"/>
      <c r="AJ3568" s="4"/>
      <c r="AK3568" s="4"/>
    </row>
    <row r="3569" spans="34:37" x14ac:dyDescent="0.35">
      <c r="AH3569" s="9"/>
      <c r="AI3569" s="9"/>
      <c r="AJ3569" s="4"/>
      <c r="AK3569" s="4"/>
    </row>
    <row r="3570" spans="34:37" x14ac:dyDescent="0.35">
      <c r="AH3570" s="9"/>
      <c r="AI3570" s="9"/>
      <c r="AJ3570" s="4"/>
      <c r="AK3570" s="4"/>
    </row>
    <row r="3571" spans="34:37" x14ac:dyDescent="0.35">
      <c r="AH3571" s="9"/>
      <c r="AI3571" s="9"/>
      <c r="AJ3571" s="4"/>
      <c r="AK3571" s="4"/>
    </row>
    <row r="3572" spans="34:37" x14ac:dyDescent="0.35">
      <c r="AH3572" s="9"/>
      <c r="AI3572" s="9"/>
      <c r="AJ3572" s="4"/>
      <c r="AK3572" s="4"/>
    </row>
    <row r="3573" spans="34:37" x14ac:dyDescent="0.35">
      <c r="AH3573" s="9"/>
      <c r="AI3573" s="9"/>
      <c r="AJ3573" s="4"/>
      <c r="AK3573" s="4"/>
    </row>
    <row r="3574" spans="34:37" x14ac:dyDescent="0.35">
      <c r="AH3574" s="9"/>
      <c r="AI3574" s="9"/>
      <c r="AJ3574" s="4"/>
      <c r="AK3574" s="4"/>
    </row>
    <row r="3575" spans="34:37" x14ac:dyDescent="0.35">
      <c r="AH3575" s="9"/>
      <c r="AI3575" s="9"/>
      <c r="AJ3575" s="4"/>
      <c r="AK3575" s="4"/>
    </row>
    <row r="3576" spans="34:37" x14ac:dyDescent="0.35">
      <c r="AH3576" s="9"/>
      <c r="AI3576" s="9"/>
      <c r="AJ3576" s="4"/>
      <c r="AK3576" s="4"/>
    </row>
    <row r="3577" spans="34:37" x14ac:dyDescent="0.35">
      <c r="AH3577" s="9"/>
      <c r="AI3577" s="9"/>
      <c r="AJ3577" s="4"/>
      <c r="AK3577" s="4"/>
    </row>
    <row r="3578" spans="34:37" x14ac:dyDescent="0.35">
      <c r="AH3578" s="9"/>
      <c r="AI3578" s="9"/>
      <c r="AJ3578" s="4"/>
      <c r="AK3578" s="4"/>
    </row>
    <row r="3579" spans="34:37" x14ac:dyDescent="0.35">
      <c r="AH3579" s="9"/>
      <c r="AI3579" s="9"/>
      <c r="AJ3579" s="4"/>
      <c r="AK3579" s="4"/>
    </row>
    <row r="3580" spans="34:37" x14ac:dyDescent="0.35">
      <c r="AH3580" s="9"/>
      <c r="AI3580" s="9"/>
      <c r="AJ3580" s="4"/>
      <c r="AK3580" s="4"/>
    </row>
    <row r="3581" spans="34:37" x14ac:dyDescent="0.35">
      <c r="AH3581" s="9"/>
      <c r="AI3581" s="9"/>
      <c r="AJ3581" s="4"/>
      <c r="AK3581" s="4"/>
    </row>
    <row r="3582" spans="34:37" x14ac:dyDescent="0.35">
      <c r="AH3582" s="9"/>
      <c r="AI3582" s="9"/>
      <c r="AJ3582" s="4"/>
      <c r="AK3582" s="4"/>
    </row>
    <row r="3583" spans="34:37" x14ac:dyDescent="0.35">
      <c r="AH3583" s="9"/>
      <c r="AI3583" s="9"/>
      <c r="AJ3583" s="4"/>
      <c r="AK3583" s="4"/>
    </row>
    <row r="3584" spans="34:37" x14ac:dyDescent="0.35">
      <c r="AH3584" s="9"/>
      <c r="AI3584" s="9"/>
      <c r="AJ3584" s="4"/>
      <c r="AK3584" s="4"/>
    </row>
    <row r="3585" spans="34:37" x14ac:dyDescent="0.35">
      <c r="AH3585" s="9"/>
      <c r="AI3585" s="9"/>
      <c r="AJ3585" s="4"/>
      <c r="AK3585" s="4"/>
    </row>
    <row r="3586" spans="34:37" x14ac:dyDescent="0.35">
      <c r="AH3586" s="9"/>
      <c r="AI3586" s="9"/>
      <c r="AJ3586" s="4"/>
      <c r="AK3586" s="4"/>
    </row>
    <row r="3587" spans="34:37" x14ac:dyDescent="0.35">
      <c r="AH3587" s="9"/>
      <c r="AI3587" s="9"/>
      <c r="AJ3587" s="4"/>
      <c r="AK3587" s="4"/>
    </row>
    <row r="3588" spans="34:37" x14ac:dyDescent="0.35">
      <c r="AH3588" s="9"/>
      <c r="AI3588" s="9"/>
      <c r="AJ3588" s="4"/>
      <c r="AK3588" s="4"/>
    </row>
    <row r="3589" spans="34:37" x14ac:dyDescent="0.35">
      <c r="AH3589" s="9"/>
      <c r="AI3589" s="9"/>
      <c r="AJ3589" s="4"/>
      <c r="AK3589" s="4"/>
    </row>
    <row r="3590" spans="34:37" x14ac:dyDescent="0.35">
      <c r="AH3590" s="9"/>
      <c r="AI3590" s="9"/>
      <c r="AJ3590" s="4"/>
      <c r="AK3590" s="4"/>
    </row>
    <row r="3591" spans="34:37" x14ac:dyDescent="0.35">
      <c r="AH3591" s="9"/>
      <c r="AI3591" s="9"/>
      <c r="AJ3591" s="4"/>
      <c r="AK3591" s="4"/>
    </row>
    <row r="3592" spans="34:37" x14ac:dyDescent="0.35">
      <c r="AH3592" s="9"/>
      <c r="AI3592" s="9"/>
      <c r="AJ3592" s="4"/>
      <c r="AK3592" s="4"/>
    </row>
    <row r="3593" spans="34:37" x14ac:dyDescent="0.35">
      <c r="AH3593" s="9"/>
      <c r="AI3593" s="9"/>
      <c r="AJ3593" s="4"/>
      <c r="AK3593" s="4"/>
    </row>
    <row r="3594" spans="34:37" x14ac:dyDescent="0.35">
      <c r="AH3594" s="9"/>
      <c r="AI3594" s="9"/>
      <c r="AJ3594" s="4"/>
      <c r="AK3594" s="4"/>
    </row>
    <row r="3595" spans="34:37" x14ac:dyDescent="0.35">
      <c r="AH3595" s="9"/>
      <c r="AI3595" s="9"/>
      <c r="AJ3595" s="4"/>
      <c r="AK3595" s="4"/>
    </row>
    <row r="3596" spans="34:37" x14ac:dyDescent="0.35">
      <c r="AH3596" s="9"/>
      <c r="AI3596" s="9"/>
      <c r="AJ3596" s="4"/>
      <c r="AK3596" s="4"/>
    </row>
    <row r="3597" spans="34:37" x14ac:dyDescent="0.35">
      <c r="AH3597" s="9"/>
      <c r="AI3597" s="9"/>
      <c r="AJ3597" s="4"/>
      <c r="AK3597" s="4"/>
    </row>
    <row r="3598" spans="34:37" x14ac:dyDescent="0.35">
      <c r="AH3598" s="9"/>
      <c r="AI3598" s="9"/>
      <c r="AJ3598" s="4"/>
      <c r="AK3598" s="4"/>
    </row>
    <row r="3599" spans="34:37" x14ac:dyDescent="0.35">
      <c r="AH3599" s="9"/>
      <c r="AI3599" s="9"/>
      <c r="AJ3599" s="4"/>
      <c r="AK3599" s="4"/>
    </row>
    <row r="3600" spans="34:37" x14ac:dyDescent="0.35">
      <c r="AH3600" s="9"/>
      <c r="AI3600" s="9"/>
      <c r="AJ3600" s="4"/>
      <c r="AK3600" s="4"/>
    </row>
    <row r="3601" spans="34:37" x14ac:dyDescent="0.35">
      <c r="AH3601" s="9"/>
      <c r="AI3601" s="9"/>
      <c r="AJ3601" s="4"/>
      <c r="AK3601" s="4"/>
    </row>
    <row r="3602" spans="34:37" x14ac:dyDescent="0.35">
      <c r="AH3602" s="9"/>
      <c r="AI3602" s="9"/>
      <c r="AJ3602" s="4"/>
      <c r="AK3602" s="4"/>
    </row>
    <row r="3603" spans="34:37" x14ac:dyDescent="0.35">
      <c r="AH3603" s="9"/>
      <c r="AI3603" s="9"/>
      <c r="AJ3603" s="4"/>
      <c r="AK3603" s="4"/>
    </row>
    <row r="3604" spans="34:37" x14ac:dyDescent="0.35">
      <c r="AH3604" s="9"/>
      <c r="AI3604" s="9"/>
      <c r="AJ3604" s="4"/>
      <c r="AK3604" s="4"/>
    </row>
    <row r="3605" spans="34:37" x14ac:dyDescent="0.35">
      <c r="AH3605" s="9"/>
      <c r="AI3605" s="9"/>
      <c r="AJ3605" s="4"/>
      <c r="AK3605" s="4"/>
    </row>
    <row r="3606" spans="34:37" x14ac:dyDescent="0.35">
      <c r="AH3606" s="9"/>
      <c r="AI3606" s="9"/>
      <c r="AJ3606" s="4"/>
      <c r="AK3606" s="4"/>
    </row>
    <row r="3607" spans="34:37" x14ac:dyDescent="0.35">
      <c r="AH3607" s="9"/>
      <c r="AI3607" s="9"/>
      <c r="AJ3607" s="4"/>
      <c r="AK3607" s="4"/>
    </row>
    <row r="3608" spans="34:37" x14ac:dyDescent="0.35">
      <c r="AH3608" s="9"/>
      <c r="AI3608" s="9"/>
      <c r="AJ3608" s="4"/>
      <c r="AK3608" s="4"/>
    </row>
    <row r="3609" spans="34:37" x14ac:dyDescent="0.35">
      <c r="AH3609" s="9"/>
      <c r="AI3609" s="9"/>
      <c r="AJ3609" s="4"/>
      <c r="AK3609" s="4"/>
    </row>
    <row r="3610" spans="34:37" x14ac:dyDescent="0.35">
      <c r="AH3610" s="9"/>
      <c r="AI3610" s="9"/>
      <c r="AJ3610" s="4"/>
      <c r="AK3610" s="4"/>
    </row>
    <row r="3611" spans="34:37" x14ac:dyDescent="0.35">
      <c r="AH3611" s="9"/>
      <c r="AI3611" s="9"/>
      <c r="AJ3611" s="4"/>
      <c r="AK3611" s="4"/>
    </row>
    <row r="3612" spans="34:37" x14ac:dyDescent="0.35">
      <c r="AH3612" s="9"/>
      <c r="AI3612" s="9"/>
      <c r="AJ3612" s="4"/>
      <c r="AK3612" s="4"/>
    </row>
    <row r="3613" spans="34:37" x14ac:dyDescent="0.35">
      <c r="AH3613" s="9"/>
      <c r="AI3613" s="9"/>
      <c r="AJ3613" s="4"/>
      <c r="AK3613" s="4"/>
    </row>
    <row r="3614" spans="34:37" x14ac:dyDescent="0.35">
      <c r="AH3614" s="9"/>
      <c r="AI3614" s="9"/>
      <c r="AJ3614" s="4"/>
      <c r="AK3614" s="4"/>
    </row>
    <row r="3615" spans="34:37" x14ac:dyDescent="0.35">
      <c r="AH3615" s="9"/>
      <c r="AI3615" s="9"/>
      <c r="AJ3615" s="4"/>
      <c r="AK3615" s="4"/>
    </row>
    <row r="3616" spans="34:37" x14ac:dyDescent="0.35">
      <c r="AH3616" s="9"/>
      <c r="AI3616" s="9"/>
      <c r="AJ3616" s="4"/>
      <c r="AK3616" s="4"/>
    </row>
    <row r="3617" spans="34:37" x14ac:dyDescent="0.35">
      <c r="AH3617" s="9"/>
      <c r="AI3617" s="9"/>
      <c r="AJ3617" s="4"/>
      <c r="AK3617" s="4"/>
    </row>
    <row r="3618" spans="34:37" x14ac:dyDescent="0.35">
      <c r="AH3618" s="9"/>
      <c r="AI3618" s="9"/>
      <c r="AJ3618" s="4"/>
      <c r="AK3618" s="4"/>
    </row>
    <row r="3619" spans="34:37" x14ac:dyDescent="0.35">
      <c r="AH3619" s="9"/>
      <c r="AI3619" s="9"/>
      <c r="AJ3619" s="4"/>
      <c r="AK3619" s="4"/>
    </row>
    <row r="3620" spans="34:37" x14ac:dyDescent="0.35">
      <c r="AH3620" s="9"/>
      <c r="AI3620" s="9"/>
      <c r="AJ3620" s="4"/>
      <c r="AK3620" s="4"/>
    </row>
    <row r="3621" spans="34:37" x14ac:dyDescent="0.35">
      <c r="AH3621" s="9"/>
      <c r="AI3621" s="9"/>
      <c r="AJ3621" s="4"/>
      <c r="AK3621" s="4"/>
    </row>
    <row r="3622" spans="34:37" x14ac:dyDescent="0.35">
      <c r="AH3622" s="9"/>
      <c r="AI3622" s="9"/>
      <c r="AJ3622" s="4"/>
      <c r="AK3622" s="4"/>
    </row>
    <row r="3623" spans="34:37" x14ac:dyDescent="0.35">
      <c r="AH3623" s="9"/>
      <c r="AI3623" s="9"/>
      <c r="AJ3623" s="4"/>
      <c r="AK3623" s="4"/>
    </row>
    <row r="3624" spans="34:37" x14ac:dyDescent="0.35">
      <c r="AH3624" s="9"/>
      <c r="AI3624" s="9"/>
      <c r="AJ3624" s="4"/>
      <c r="AK3624" s="4"/>
    </row>
    <row r="3625" spans="34:37" x14ac:dyDescent="0.35">
      <c r="AH3625" s="9"/>
      <c r="AI3625" s="9"/>
      <c r="AJ3625" s="4"/>
      <c r="AK3625" s="4"/>
    </row>
    <row r="3626" spans="34:37" x14ac:dyDescent="0.35">
      <c r="AH3626" s="9"/>
      <c r="AI3626" s="9"/>
      <c r="AJ3626" s="4"/>
      <c r="AK3626" s="4"/>
    </row>
    <row r="3627" spans="34:37" x14ac:dyDescent="0.35">
      <c r="AH3627" s="9"/>
      <c r="AI3627" s="9"/>
      <c r="AJ3627" s="4"/>
      <c r="AK3627" s="4"/>
    </row>
    <row r="3628" spans="34:37" x14ac:dyDescent="0.35">
      <c r="AH3628" s="9"/>
      <c r="AI3628" s="9"/>
      <c r="AJ3628" s="4"/>
      <c r="AK3628" s="4"/>
    </row>
    <row r="3629" spans="34:37" x14ac:dyDescent="0.35">
      <c r="AH3629" s="9"/>
      <c r="AI3629" s="9"/>
      <c r="AJ3629" s="4"/>
      <c r="AK3629" s="4"/>
    </row>
    <row r="3630" spans="34:37" x14ac:dyDescent="0.35">
      <c r="AH3630" s="9"/>
      <c r="AI3630" s="9"/>
      <c r="AJ3630" s="4"/>
      <c r="AK3630" s="4"/>
    </row>
    <row r="3631" spans="34:37" x14ac:dyDescent="0.35">
      <c r="AH3631" s="9"/>
      <c r="AI3631" s="9"/>
      <c r="AJ3631" s="4"/>
      <c r="AK3631" s="4"/>
    </row>
    <row r="3632" spans="34:37" x14ac:dyDescent="0.35">
      <c r="AH3632" s="9"/>
      <c r="AI3632" s="9"/>
      <c r="AJ3632" s="4"/>
      <c r="AK3632" s="4"/>
    </row>
    <row r="3633" spans="34:37" x14ac:dyDescent="0.35">
      <c r="AH3633" s="9"/>
      <c r="AI3633" s="9"/>
      <c r="AJ3633" s="4"/>
      <c r="AK3633" s="4"/>
    </row>
    <row r="3634" spans="34:37" x14ac:dyDescent="0.35">
      <c r="AH3634" s="9"/>
      <c r="AI3634" s="9"/>
      <c r="AJ3634" s="4"/>
      <c r="AK3634" s="4"/>
    </row>
    <row r="3635" spans="34:37" x14ac:dyDescent="0.35">
      <c r="AH3635" s="9"/>
      <c r="AI3635" s="9"/>
      <c r="AJ3635" s="4"/>
      <c r="AK3635" s="4"/>
    </row>
    <row r="3636" spans="34:37" x14ac:dyDescent="0.35">
      <c r="AH3636" s="9"/>
      <c r="AI3636" s="9"/>
      <c r="AJ3636" s="4"/>
      <c r="AK3636" s="4"/>
    </row>
    <row r="3637" spans="34:37" x14ac:dyDescent="0.35">
      <c r="AH3637" s="9"/>
      <c r="AI3637" s="9"/>
      <c r="AJ3637" s="4"/>
      <c r="AK3637" s="4"/>
    </row>
    <row r="3638" spans="34:37" x14ac:dyDescent="0.35">
      <c r="AH3638" s="9"/>
      <c r="AI3638" s="9"/>
      <c r="AJ3638" s="4"/>
      <c r="AK3638" s="4"/>
    </row>
    <row r="3639" spans="34:37" x14ac:dyDescent="0.35">
      <c r="AH3639" s="9"/>
      <c r="AI3639" s="9"/>
      <c r="AJ3639" s="4"/>
      <c r="AK3639" s="4"/>
    </row>
    <row r="3640" spans="34:37" x14ac:dyDescent="0.35">
      <c r="AH3640" s="9"/>
      <c r="AI3640" s="9"/>
      <c r="AJ3640" s="4"/>
      <c r="AK3640" s="4"/>
    </row>
    <row r="3641" spans="34:37" x14ac:dyDescent="0.35">
      <c r="AH3641" s="9"/>
      <c r="AI3641" s="9"/>
      <c r="AJ3641" s="4"/>
      <c r="AK3641" s="4"/>
    </row>
    <row r="3642" spans="34:37" x14ac:dyDescent="0.35">
      <c r="AH3642" s="9"/>
      <c r="AI3642" s="9"/>
      <c r="AJ3642" s="4"/>
      <c r="AK3642" s="4"/>
    </row>
    <row r="3643" spans="34:37" x14ac:dyDescent="0.35">
      <c r="AH3643" s="9"/>
      <c r="AI3643" s="9"/>
      <c r="AJ3643" s="4"/>
      <c r="AK3643" s="4"/>
    </row>
    <row r="3644" spans="34:37" x14ac:dyDescent="0.35">
      <c r="AH3644" s="9"/>
      <c r="AI3644" s="9"/>
      <c r="AJ3644" s="4"/>
      <c r="AK3644" s="4"/>
    </row>
    <row r="3645" spans="34:37" x14ac:dyDescent="0.35">
      <c r="AH3645" s="9"/>
      <c r="AI3645" s="9"/>
      <c r="AJ3645" s="4"/>
      <c r="AK3645" s="4"/>
    </row>
    <row r="3646" spans="34:37" x14ac:dyDescent="0.35">
      <c r="AH3646" s="9"/>
      <c r="AI3646" s="9"/>
      <c r="AJ3646" s="4"/>
      <c r="AK3646" s="4"/>
    </row>
    <row r="3647" spans="34:37" x14ac:dyDescent="0.35">
      <c r="AH3647" s="9"/>
      <c r="AI3647" s="9"/>
      <c r="AJ3647" s="4"/>
      <c r="AK3647" s="4"/>
    </row>
    <row r="3648" spans="34:37" x14ac:dyDescent="0.35">
      <c r="AH3648" s="9"/>
      <c r="AI3648" s="9"/>
      <c r="AJ3648" s="4"/>
      <c r="AK3648" s="4"/>
    </row>
    <row r="3649" spans="34:37" x14ac:dyDescent="0.35">
      <c r="AH3649" s="9"/>
      <c r="AI3649" s="9"/>
      <c r="AJ3649" s="4"/>
      <c r="AK3649" s="4"/>
    </row>
    <row r="3650" spans="34:37" x14ac:dyDescent="0.35">
      <c r="AH3650" s="9"/>
      <c r="AI3650" s="9"/>
      <c r="AJ3650" s="4"/>
      <c r="AK3650" s="4"/>
    </row>
    <row r="3651" spans="34:37" x14ac:dyDescent="0.35">
      <c r="AH3651" s="9"/>
      <c r="AI3651" s="9"/>
      <c r="AJ3651" s="4"/>
      <c r="AK3651" s="4"/>
    </row>
    <row r="3652" spans="34:37" x14ac:dyDescent="0.35">
      <c r="AH3652" s="9"/>
      <c r="AI3652" s="9"/>
      <c r="AJ3652" s="4"/>
      <c r="AK3652" s="4"/>
    </row>
    <row r="3653" spans="34:37" x14ac:dyDescent="0.35">
      <c r="AH3653" s="9"/>
      <c r="AI3653" s="9"/>
      <c r="AJ3653" s="4"/>
      <c r="AK3653" s="4"/>
    </row>
    <row r="3654" spans="34:37" x14ac:dyDescent="0.35">
      <c r="AH3654" s="9"/>
      <c r="AI3654" s="9"/>
      <c r="AJ3654" s="4"/>
      <c r="AK3654" s="4"/>
    </row>
    <row r="3655" spans="34:37" x14ac:dyDescent="0.35">
      <c r="AH3655" s="9"/>
      <c r="AI3655" s="9"/>
      <c r="AJ3655" s="4"/>
      <c r="AK3655" s="4"/>
    </row>
    <row r="3656" spans="34:37" x14ac:dyDescent="0.35">
      <c r="AH3656" s="9"/>
      <c r="AI3656" s="9"/>
      <c r="AJ3656" s="4"/>
      <c r="AK3656" s="4"/>
    </row>
    <row r="3657" spans="34:37" x14ac:dyDescent="0.35">
      <c r="AH3657" s="9"/>
      <c r="AI3657" s="9"/>
      <c r="AJ3657" s="4"/>
      <c r="AK3657" s="4"/>
    </row>
    <row r="3658" spans="34:37" x14ac:dyDescent="0.35">
      <c r="AH3658" s="9"/>
      <c r="AI3658" s="9"/>
      <c r="AJ3658" s="4"/>
      <c r="AK3658" s="4"/>
    </row>
    <row r="3659" spans="34:37" x14ac:dyDescent="0.35">
      <c r="AH3659" s="9"/>
      <c r="AI3659" s="9"/>
      <c r="AJ3659" s="4"/>
      <c r="AK3659" s="4"/>
    </row>
    <row r="3660" spans="34:37" x14ac:dyDescent="0.35">
      <c r="AH3660" s="9"/>
      <c r="AI3660" s="9"/>
      <c r="AJ3660" s="4"/>
      <c r="AK3660" s="4"/>
    </row>
    <row r="3661" spans="34:37" x14ac:dyDescent="0.35">
      <c r="AH3661" s="9"/>
      <c r="AI3661" s="9"/>
      <c r="AJ3661" s="4"/>
      <c r="AK3661" s="4"/>
    </row>
    <row r="3662" spans="34:37" x14ac:dyDescent="0.35">
      <c r="AH3662" s="9"/>
      <c r="AI3662" s="9"/>
      <c r="AJ3662" s="4"/>
      <c r="AK3662" s="4"/>
    </row>
    <row r="3663" spans="34:37" x14ac:dyDescent="0.35">
      <c r="AH3663" s="9"/>
      <c r="AI3663" s="9"/>
      <c r="AJ3663" s="4"/>
      <c r="AK3663" s="4"/>
    </row>
    <row r="3664" spans="34:37" x14ac:dyDescent="0.35">
      <c r="AH3664" s="9"/>
      <c r="AI3664" s="9"/>
      <c r="AJ3664" s="4"/>
      <c r="AK3664" s="4"/>
    </row>
    <row r="3665" spans="34:37" x14ac:dyDescent="0.35">
      <c r="AH3665" s="9"/>
      <c r="AI3665" s="9"/>
      <c r="AJ3665" s="4"/>
      <c r="AK3665" s="4"/>
    </row>
    <row r="3666" spans="34:37" x14ac:dyDescent="0.35">
      <c r="AH3666" s="9"/>
      <c r="AI3666" s="9"/>
      <c r="AJ3666" s="4"/>
      <c r="AK3666" s="4"/>
    </row>
    <row r="3667" spans="34:37" x14ac:dyDescent="0.35">
      <c r="AH3667" s="9"/>
      <c r="AI3667" s="9"/>
      <c r="AJ3667" s="4"/>
      <c r="AK3667" s="4"/>
    </row>
    <row r="3668" spans="34:37" x14ac:dyDescent="0.35">
      <c r="AH3668" s="9"/>
      <c r="AI3668" s="9"/>
      <c r="AJ3668" s="4"/>
      <c r="AK3668" s="4"/>
    </row>
    <row r="3669" spans="34:37" x14ac:dyDescent="0.35">
      <c r="AH3669" s="9"/>
      <c r="AI3669" s="9"/>
      <c r="AJ3669" s="4"/>
      <c r="AK3669" s="4"/>
    </row>
    <row r="3670" spans="34:37" x14ac:dyDescent="0.35">
      <c r="AH3670" s="9"/>
      <c r="AI3670" s="9"/>
      <c r="AJ3670" s="4"/>
      <c r="AK3670" s="4"/>
    </row>
    <row r="3671" spans="34:37" x14ac:dyDescent="0.35">
      <c r="AH3671" s="9"/>
      <c r="AI3671" s="9"/>
      <c r="AJ3671" s="4"/>
      <c r="AK3671" s="4"/>
    </row>
    <row r="3672" spans="34:37" x14ac:dyDescent="0.35">
      <c r="AH3672" s="9"/>
      <c r="AI3672" s="9"/>
      <c r="AJ3672" s="4"/>
      <c r="AK3672" s="4"/>
    </row>
    <row r="3673" spans="34:37" x14ac:dyDescent="0.35">
      <c r="AH3673" s="9"/>
      <c r="AI3673" s="9"/>
      <c r="AJ3673" s="4"/>
      <c r="AK3673" s="4"/>
    </row>
    <row r="3674" spans="34:37" x14ac:dyDescent="0.35">
      <c r="AH3674" s="9"/>
      <c r="AI3674" s="9"/>
      <c r="AJ3674" s="4"/>
      <c r="AK3674" s="4"/>
    </row>
    <row r="3675" spans="34:37" x14ac:dyDescent="0.35">
      <c r="AH3675" s="9"/>
      <c r="AI3675" s="9"/>
      <c r="AJ3675" s="4"/>
      <c r="AK3675" s="4"/>
    </row>
    <row r="3676" spans="34:37" x14ac:dyDescent="0.35">
      <c r="AH3676" s="9"/>
      <c r="AI3676" s="9"/>
      <c r="AJ3676" s="4"/>
      <c r="AK3676" s="4"/>
    </row>
    <row r="3677" spans="34:37" x14ac:dyDescent="0.35">
      <c r="AH3677" s="9"/>
      <c r="AI3677" s="9"/>
      <c r="AJ3677" s="4"/>
      <c r="AK3677" s="4"/>
    </row>
    <row r="3678" spans="34:37" x14ac:dyDescent="0.35">
      <c r="AH3678" s="9"/>
      <c r="AI3678" s="9"/>
      <c r="AJ3678" s="4"/>
      <c r="AK3678" s="4"/>
    </row>
    <row r="3679" spans="34:37" x14ac:dyDescent="0.35">
      <c r="AH3679" s="9"/>
      <c r="AI3679" s="9"/>
      <c r="AJ3679" s="4"/>
      <c r="AK3679" s="4"/>
    </row>
    <row r="3680" spans="34:37" x14ac:dyDescent="0.35">
      <c r="AH3680" s="9"/>
      <c r="AI3680" s="9"/>
      <c r="AJ3680" s="4"/>
      <c r="AK3680" s="4"/>
    </row>
    <row r="3681" spans="34:37" x14ac:dyDescent="0.35">
      <c r="AH3681" s="9"/>
      <c r="AI3681" s="9"/>
      <c r="AJ3681" s="4"/>
      <c r="AK3681" s="4"/>
    </row>
    <row r="3682" spans="34:37" x14ac:dyDescent="0.35">
      <c r="AH3682" s="9"/>
      <c r="AI3682" s="9"/>
      <c r="AJ3682" s="4"/>
      <c r="AK3682" s="4"/>
    </row>
    <row r="3683" spans="34:37" x14ac:dyDescent="0.35">
      <c r="AH3683" s="9"/>
      <c r="AI3683" s="9"/>
      <c r="AJ3683" s="4"/>
      <c r="AK3683" s="4"/>
    </row>
    <row r="3684" spans="34:37" x14ac:dyDescent="0.35">
      <c r="AH3684" s="9"/>
      <c r="AI3684" s="9"/>
      <c r="AJ3684" s="4"/>
      <c r="AK3684" s="4"/>
    </row>
    <row r="3685" spans="34:37" x14ac:dyDescent="0.35">
      <c r="AH3685" s="9"/>
      <c r="AI3685" s="9"/>
      <c r="AJ3685" s="4"/>
      <c r="AK3685" s="4"/>
    </row>
    <row r="3686" spans="34:37" x14ac:dyDescent="0.35">
      <c r="AH3686" s="9"/>
      <c r="AI3686" s="9"/>
      <c r="AJ3686" s="4"/>
      <c r="AK3686" s="4"/>
    </row>
    <row r="3687" spans="34:37" x14ac:dyDescent="0.35">
      <c r="AH3687" s="9"/>
      <c r="AI3687" s="9"/>
      <c r="AJ3687" s="4"/>
      <c r="AK3687" s="4"/>
    </row>
    <row r="3688" spans="34:37" x14ac:dyDescent="0.35">
      <c r="AH3688" s="9"/>
      <c r="AI3688" s="9"/>
      <c r="AJ3688" s="4"/>
      <c r="AK3688" s="4"/>
    </row>
    <row r="3689" spans="34:37" x14ac:dyDescent="0.35">
      <c r="AH3689" s="9"/>
      <c r="AI3689" s="9"/>
      <c r="AJ3689" s="4"/>
      <c r="AK3689" s="4"/>
    </row>
    <row r="3690" spans="34:37" x14ac:dyDescent="0.35">
      <c r="AH3690" s="9"/>
      <c r="AI3690" s="9"/>
      <c r="AJ3690" s="4"/>
      <c r="AK3690" s="4"/>
    </row>
    <row r="3691" spans="34:37" x14ac:dyDescent="0.35">
      <c r="AH3691" s="9"/>
      <c r="AI3691" s="9"/>
      <c r="AJ3691" s="4"/>
      <c r="AK3691" s="4"/>
    </row>
    <row r="3692" spans="34:37" x14ac:dyDescent="0.35">
      <c r="AH3692" s="9"/>
      <c r="AI3692" s="9"/>
      <c r="AJ3692" s="4"/>
      <c r="AK3692" s="4"/>
    </row>
    <row r="3693" spans="34:37" x14ac:dyDescent="0.35">
      <c r="AH3693" s="9"/>
      <c r="AI3693" s="9"/>
      <c r="AJ3693" s="4"/>
      <c r="AK3693" s="4"/>
    </row>
    <row r="3694" spans="34:37" x14ac:dyDescent="0.35">
      <c r="AH3694" s="9"/>
      <c r="AI3694" s="9"/>
      <c r="AJ3694" s="4"/>
      <c r="AK3694" s="4"/>
    </row>
    <row r="3695" spans="34:37" x14ac:dyDescent="0.35">
      <c r="AH3695" s="9"/>
      <c r="AI3695" s="9"/>
      <c r="AJ3695" s="4"/>
      <c r="AK3695" s="4"/>
    </row>
    <row r="3696" spans="34:37" x14ac:dyDescent="0.35">
      <c r="AH3696" s="9"/>
      <c r="AI3696" s="9"/>
      <c r="AJ3696" s="4"/>
      <c r="AK3696" s="4"/>
    </row>
    <row r="3697" spans="34:37" x14ac:dyDescent="0.35">
      <c r="AH3697" s="9"/>
      <c r="AI3697" s="9"/>
      <c r="AJ3697" s="4"/>
      <c r="AK3697" s="4"/>
    </row>
    <row r="3698" spans="34:37" x14ac:dyDescent="0.35">
      <c r="AH3698" s="9"/>
      <c r="AI3698" s="9"/>
      <c r="AJ3698" s="4"/>
      <c r="AK3698" s="4"/>
    </row>
    <row r="3699" spans="34:37" x14ac:dyDescent="0.35">
      <c r="AH3699" s="9"/>
      <c r="AI3699" s="9"/>
      <c r="AJ3699" s="4"/>
      <c r="AK3699" s="4"/>
    </row>
    <row r="3700" spans="34:37" x14ac:dyDescent="0.35">
      <c r="AH3700" s="9"/>
      <c r="AI3700" s="9"/>
      <c r="AJ3700" s="4"/>
      <c r="AK3700" s="4"/>
    </row>
    <row r="3701" spans="34:37" x14ac:dyDescent="0.35">
      <c r="AH3701" s="9"/>
      <c r="AI3701" s="9"/>
      <c r="AJ3701" s="4"/>
      <c r="AK3701" s="4"/>
    </row>
    <row r="3702" spans="34:37" x14ac:dyDescent="0.35">
      <c r="AH3702" s="9"/>
      <c r="AI3702" s="9"/>
      <c r="AJ3702" s="4"/>
      <c r="AK3702" s="4"/>
    </row>
    <row r="3703" spans="34:37" x14ac:dyDescent="0.35">
      <c r="AH3703" s="9"/>
      <c r="AI3703" s="9"/>
      <c r="AJ3703" s="4"/>
      <c r="AK3703" s="4"/>
    </row>
    <row r="3704" spans="34:37" x14ac:dyDescent="0.35">
      <c r="AH3704" s="9"/>
      <c r="AI3704" s="9"/>
      <c r="AJ3704" s="4"/>
      <c r="AK3704" s="4"/>
    </row>
    <row r="3705" spans="34:37" x14ac:dyDescent="0.35">
      <c r="AH3705" s="9"/>
      <c r="AI3705" s="9"/>
      <c r="AJ3705" s="4"/>
      <c r="AK3705" s="4"/>
    </row>
    <row r="3706" spans="34:37" x14ac:dyDescent="0.35">
      <c r="AH3706" s="9"/>
      <c r="AI3706" s="9"/>
      <c r="AJ3706" s="4"/>
      <c r="AK3706" s="4"/>
    </row>
    <row r="3707" spans="34:37" x14ac:dyDescent="0.35">
      <c r="AH3707" s="9"/>
      <c r="AI3707" s="9"/>
      <c r="AJ3707" s="4"/>
      <c r="AK3707" s="4"/>
    </row>
    <row r="3708" spans="34:37" x14ac:dyDescent="0.35">
      <c r="AH3708" s="9"/>
      <c r="AI3708" s="9"/>
      <c r="AJ3708" s="4"/>
      <c r="AK3708" s="4"/>
    </row>
    <row r="3709" spans="34:37" x14ac:dyDescent="0.35">
      <c r="AH3709" s="9"/>
      <c r="AI3709" s="9"/>
      <c r="AJ3709" s="4"/>
      <c r="AK3709" s="4"/>
    </row>
    <row r="3710" spans="34:37" x14ac:dyDescent="0.35">
      <c r="AH3710" s="9"/>
      <c r="AI3710" s="9"/>
      <c r="AJ3710" s="4"/>
      <c r="AK3710" s="4"/>
    </row>
    <row r="3711" spans="34:37" x14ac:dyDescent="0.35">
      <c r="AH3711" s="9"/>
      <c r="AI3711" s="9"/>
      <c r="AJ3711" s="4"/>
      <c r="AK3711" s="4"/>
    </row>
    <row r="3712" spans="34:37" x14ac:dyDescent="0.35">
      <c r="AH3712" s="9"/>
      <c r="AI3712" s="9"/>
      <c r="AJ3712" s="4"/>
      <c r="AK3712" s="4"/>
    </row>
    <row r="3713" spans="34:37" x14ac:dyDescent="0.35">
      <c r="AH3713" s="9"/>
      <c r="AI3713" s="9"/>
      <c r="AJ3713" s="4"/>
      <c r="AK3713" s="4"/>
    </row>
    <row r="3714" spans="34:37" x14ac:dyDescent="0.35">
      <c r="AH3714" s="9"/>
      <c r="AI3714" s="9"/>
      <c r="AJ3714" s="4"/>
      <c r="AK3714" s="4"/>
    </row>
    <row r="3715" spans="34:37" x14ac:dyDescent="0.35">
      <c r="AH3715" s="9"/>
      <c r="AI3715" s="9"/>
      <c r="AJ3715" s="4"/>
      <c r="AK3715" s="4"/>
    </row>
    <row r="3716" spans="34:37" x14ac:dyDescent="0.35">
      <c r="AH3716" s="9"/>
      <c r="AI3716" s="9"/>
      <c r="AJ3716" s="4"/>
      <c r="AK3716" s="4"/>
    </row>
    <row r="3717" spans="34:37" x14ac:dyDescent="0.35">
      <c r="AH3717" s="9"/>
      <c r="AI3717" s="9"/>
      <c r="AJ3717" s="4"/>
      <c r="AK3717" s="4"/>
    </row>
    <row r="3718" spans="34:37" x14ac:dyDescent="0.35">
      <c r="AH3718" s="9"/>
      <c r="AI3718" s="9"/>
      <c r="AJ3718" s="4"/>
      <c r="AK3718" s="4"/>
    </row>
    <row r="3719" spans="34:37" x14ac:dyDescent="0.35">
      <c r="AH3719" s="9"/>
      <c r="AI3719" s="9"/>
      <c r="AJ3719" s="4"/>
      <c r="AK3719" s="4"/>
    </row>
    <row r="3720" spans="34:37" x14ac:dyDescent="0.35">
      <c r="AH3720" s="9"/>
      <c r="AI3720" s="9"/>
      <c r="AJ3720" s="4"/>
      <c r="AK3720" s="4"/>
    </row>
    <row r="3721" spans="34:37" x14ac:dyDescent="0.35">
      <c r="AH3721" s="9"/>
      <c r="AI3721" s="9"/>
      <c r="AJ3721" s="4"/>
      <c r="AK3721" s="4"/>
    </row>
    <row r="3722" spans="34:37" x14ac:dyDescent="0.35">
      <c r="AH3722" s="9"/>
      <c r="AI3722" s="9"/>
      <c r="AJ3722" s="4"/>
      <c r="AK3722" s="4"/>
    </row>
    <row r="3723" spans="34:37" x14ac:dyDescent="0.35">
      <c r="AH3723" s="9"/>
      <c r="AI3723" s="9"/>
      <c r="AJ3723" s="4"/>
      <c r="AK3723" s="4"/>
    </row>
    <row r="3724" spans="34:37" x14ac:dyDescent="0.35">
      <c r="AH3724" s="9"/>
      <c r="AI3724" s="9"/>
      <c r="AJ3724" s="4"/>
      <c r="AK3724" s="4"/>
    </row>
    <row r="3725" spans="34:37" x14ac:dyDescent="0.35">
      <c r="AH3725" s="9"/>
      <c r="AI3725" s="9"/>
      <c r="AJ3725" s="4"/>
      <c r="AK3725" s="4"/>
    </row>
    <row r="3726" spans="34:37" x14ac:dyDescent="0.35">
      <c r="AH3726" s="9"/>
      <c r="AI3726" s="9"/>
      <c r="AJ3726" s="4"/>
      <c r="AK3726" s="4"/>
    </row>
    <row r="3727" spans="34:37" x14ac:dyDescent="0.35">
      <c r="AH3727" s="9"/>
      <c r="AI3727" s="9"/>
      <c r="AJ3727" s="4"/>
      <c r="AK3727" s="4"/>
    </row>
    <row r="3728" spans="34:37" x14ac:dyDescent="0.35">
      <c r="AH3728" s="9"/>
      <c r="AI3728" s="9"/>
      <c r="AJ3728" s="4"/>
      <c r="AK3728" s="4"/>
    </row>
    <row r="3729" spans="34:37" x14ac:dyDescent="0.35">
      <c r="AH3729" s="9"/>
      <c r="AI3729" s="9"/>
      <c r="AJ3729" s="4"/>
      <c r="AK3729" s="4"/>
    </row>
    <row r="3730" spans="34:37" x14ac:dyDescent="0.35">
      <c r="AH3730" s="9"/>
      <c r="AI3730" s="9"/>
      <c r="AJ3730" s="4"/>
      <c r="AK3730" s="4"/>
    </row>
    <row r="3731" spans="34:37" x14ac:dyDescent="0.35">
      <c r="AH3731" s="9"/>
      <c r="AI3731" s="9"/>
      <c r="AJ3731" s="4"/>
      <c r="AK3731" s="4"/>
    </row>
    <row r="3732" spans="34:37" x14ac:dyDescent="0.35">
      <c r="AH3732" s="9"/>
      <c r="AI3732" s="9"/>
      <c r="AJ3732" s="4"/>
      <c r="AK3732" s="4"/>
    </row>
    <row r="3733" spans="34:37" x14ac:dyDescent="0.35">
      <c r="AH3733" s="9"/>
      <c r="AI3733" s="9"/>
      <c r="AJ3733" s="4"/>
      <c r="AK3733" s="4"/>
    </row>
    <row r="3734" spans="34:37" x14ac:dyDescent="0.35">
      <c r="AH3734" s="9"/>
      <c r="AI3734" s="9"/>
      <c r="AJ3734" s="4"/>
      <c r="AK3734" s="4"/>
    </row>
    <row r="3735" spans="34:37" x14ac:dyDescent="0.35">
      <c r="AH3735" s="9"/>
      <c r="AI3735" s="9"/>
      <c r="AJ3735" s="4"/>
      <c r="AK3735" s="4"/>
    </row>
    <row r="3736" spans="34:37" x14ac:dyDescent="0.35">
      <c r="AH3736" s="9"/>
      <c r="AI3736" s="9"/>
      <c r="AJ3736" s="4"/>
      <c r="AK3736" s="4"/>
    </row>
    <row r="3737" spans="34:37" x14ac:dyDescent="0.35">
      <c r="AH3737" s="9"/>
      <c r="AI3737" s="9"/>
      <c r="AJ3737" s="4"/>
      <c r="AK3737" s="4"/>
    </row>
    <row r="3738" spans="34:37" x14ac:dyDescent="0.35">
      <c r="AH3738" s="9"/>
      <c r="AI3738" s="9"/>
      <c r="AJ3738" s="4"/>
      <c r="AK3738" s="4"/>
    </row>
    <row r="3739" spans="34:37" x14ac:dyDescent="0.35">
      <c r="AH3739" s="9"/>
      <c r="AI3739" s="9"/>
      <c r="AJ3739" s="4"/>
      <c r="AK3739" s="4"/>
    </row>
    <row r="3740" spans="34:37" x14ac:dyDescent="0.35">
      <c r="AH3740" s="9"/>
      <c r="AI3740" s="9"/>
      <c r="AJ3740" s="4"/>
      <c r="AK3740" s="4"/>
    </row>
    <row r="3741" spans="34:37" x14ac:dyDescent="0.35">
      <c r="AH3741" s="9"/>
      <c r="AI3741" s="9"/>
      <c r="AJ3741" s="4"/>
      <c r="AK3741" s="4"/>
    </row>
    <row r="3742" spans="34:37" x14ac:dyDescent="0.35">
      <c r="AH3742" s="9"/>
      <c r="AI3742" s="9"/>
      <c r="AJ3742" s="4"/>
      <c r="AK3742" s="4"/>
    </row>
    <row r="3743" spans="34:37" x14ac:dyDescent="0.35">
      <c r="AH3743" s="9"/>
      <c r="AI3743" s="9"/>
      <c r="AJ3743" s="4"/>
      <c r="AK3743" s="4"/>
    </row>
    <row r="3744" spans="34:37" x14ac:dyDescent="0.35">
      <c r="AH3744" s="9"/>
      <c r="AI3744" s="9"/>
      <c r="AJ3744" s="4"/>
      <c r="AK3744" s="4"/>
    </row>
    <row r="3745" spans="34:37" x14ac:dyDescent="0.35">
      <c r="AH3745" s="9"/>
      <c r="AI3745" s="9"/>
      <c r="AJ3745" s="4"/>
      <c r="AK3745" s="4"/>
    </row>
    <row r="3746" spans="34:37" x14ac:dyDescent="0.35">
      <c r="AH3746" s="9"/>
      <c r="AI3746" s="9"/>
      <c r="AJ3746" s="4"/>
      <c r="AK3746" s="4"/>
    </row>
    <row r="3747" spans="34:37" x14ac:dyDescent="0.35">
      <c r="AH3747" s="9"/>
      <c r="AI3747" s="9"/>
      <c r="AJ3747" s="4"/>
      <c r="AK3747" s="4"/>
    </row>
    <row r="3748" spans="34:37" x14ac:dyDescent="0.35">
      <c r="AH3748" s="9"/>
      <c r="AI3748" s="9"/>
      <c r="AJ3748" s="4"/>
      <c r="AK3748" s="4"/>
    </row>
    <row r="3749" spans="34:37" x14ac:dyDescent="0.35">
      <c r="AH3749" s="9"/>
      <c r="AI3749" s="9"/>
      <c r="AJ3749" s="4"/>
      <c r="AK3749" s="4"/>
    </row>
    <row r="3750" spans="34:37" x14ac:dyDescent="0.35">
      <c r="AH3750" s="9"/>
      <c r="AI3750" s="9"/>
      <c r="AJ3750" s="4"/>
      <c r="AK3750" s="4"/>
    </row>
    <row r="3751" spans="34:37" x14ac:dyDescent="0.35">
      <c r="AH3751" s="9"/>
      <c r="AI3751" s="9"/>
      <c r="AJ3751" s="4"/>
      <c r="AK3751" s="4"/>
    </row>
    <row r="3752" spans="34:37" x14ac:dyDescent="0.35">
      <c r="AH3752" s="9"/>
      <c r="AI3752" s="9"/>
      <c r="AJ3752" s="4"/>
      <c r="AK3752" s="4"/>
    </row>
    <row r="3753" spans="34:37" x14ac:dyDescent="0.35">
      <c r="AH3753" s="9"/>
      <c r="AI3753" s="9"/>
      <c r="AJ3753" s="4"/>
      <c r="AK3753" s="4"/>
    </row>
    <row r="3754" spans="34:37" x14ac:dyDescent="0.35">
      <c r="AH3754" s="9"/>
      <c r="AI3754" s="9"/>
      <c r="AJ3754" s="4"/>
      <c r="AK3754" s="4"/>
    </row>
    <row r="3755" spans="34:37" x14ac:dyDescent="0.35">
      <c r="AH3755" s="9"/>
      <c r="AI3755" s="9"/>
      <c r="AJ3755" s="4"/>
      <c r="AK3755" s="4"/>
    </row>
    <row r="3756" spans="34:37" x14ac:dyDescent="0.35">
      <c r="AH3756" s="9"/>
      <c r="AI3756" s="9"/>
      <c r="AJ3756" s="4"/>
      <c r="AK3756" s="4"/>
    </row>
    <row r="3757" spans="34:37" x14ac:dyDescent="0.35">
      <c r="AH3757" s="9"/>
      <c r="AI3757" s="9"/>
      <c r="AJ3757" s="4"/>
      <c r="AK3757" s="4"/>
    </row>
    <row r="3758" spans="34:37" x14ac:dyDescent="0.35">
      <c r="AH3758" s="9"/>
      <c r="AI3758" s="9"/>
      <c r="AJ3758" s="4"/>
      <c r="AK3758" s="4"/>
    </row>
    <row r="3759" spans="34:37" x14ac:dyDescent="0.35">
      <c r="AH3759" s="9"/>
      <c r="AI3759" s="9"/>
      <c r="AJ3759" s="4"/>
      <c r="AK3759" s="4"/>
    </row>
    <row r="3760" spans="34:37" x14ac:dyDescent="0.35">
      <c r="AH3760" s="9"/>
      <c r="AI3760" s="9"/>
      <c r="AJ3760" s="4"/>
      <c r="AK3760" s="4"/>
    </row>
    <row r="3761" spans="34:37" x14ac:dyDescent="0.35">
      <c r="AH3761" s="9"/>
      <c r="AI3761" s="9"/>
      <c r="AJ3761" s="4"/>
      <c r="AK3761" s="4"/>
    </row>
    <row r="3762" spans="34:37" x14ac:dyDescent="0.35">
      <c r="AH3762" s="9"/>
      <c r="AI3762" s="9"/>
      <c r="AJ3762" s="4"/>
      <c r="AK3762" s="4"/>
    </row>
    <row r="3763" spans="34:37" x14ac:dyDescent="0.35">
      <c r="AH3763" s="9"/>
      <c r="AI3763" s="9"/>
      <c r="AJ3763" s="4"/>
      <c r="AK3763" s="4"/>
    </row>
    <row r="3764" spans="34:37" x14ac:dyDescent="0.35">
      <c r="AH3764" s="9"/>
      <c r="AI3764" s="9"/>
      <c r="AJ3764" s="4"/>
      <c r="AK3764" s="4"/>
    </row>
    <row r="3765" spans="34:37" x14ac:dyDescent="0.35">
      <c r="AH3765" s="9"/>
      <c r="AI3765" s="9"/>
      <c r="AJ3765" s="4"/>
      <c r="AK3765" s="4"/>
    </row>
    <row r="3766" spans="34:37" x14ac:dyDescent="0.35">
      <c r="AH3766" s="9"/>
      <c r="AI3766" s="9"/>
      <c r="AJ3766" s="4"/>
      <c r="AK3766" s="4"/>
    </row>
    <row r="3767" spans="34:37" x14ac:dyDescent="0.35">
      <c r="AH3767" s="9"/>
      <c r="AI3767" s="9"/>
      <c r="AJ3767" s="4"/>
      <c r="AK3767" s="4"/>
    </row>
    <row r="3768" spans="34:37" x14ac:dyDescent="0.35">
      <c r="AH3768" s="9"/>
      <c r="AI3768" s="9"/>
      <c r="AJ3768" s="4"/>
      <c r="AK3768" s="4"/>
    </row>
    <row r="3769" spans="34:37" x14ac:dyDescent="0.35">
      <c r="AH3769" s="9"/>
      <c r="AI3769" s="9"/>
      <c r="AJ3769" s="4"/>
      <c r="AK3769" s="4"/>
    </row>
    <row r="3770" spans="34:37" x14ac:dyDescent="0.35">
      <c r="AH3770" s="9"/>
      <c r="AI3770" s="9"/>
      <c r="AJ3770" s="4"/>
      <c r="AK3770" s="4"/>
    </row>
    <row r="3771" spans="34:37" x14ac:dyDescent="0.35">
      <c r="AH3771" s="9"/>
      <c r="AI3771" s="9"/>
      <c r="AJ3771" s="4"/>
      <c r="AK3771" s="4"/>
    </row>
    <row r="3772" spans="34:37" x14ac:dyDescent="0.35">
      <c r="AH3772" s="9"/>
      <c r="AI3772" s="9"/>
      <c r="AJ3772" s="4"/>
      <c r="AK3772" s="4"/>
    </row>
    <row r="3773" spans="34:37" x14ac:dyDescent="0.35">
      <c r="AH3773" s="9"/>
      <c r="AI3773" s="9"/>
      <c r="AJ3773" s="4"/>
      <c r="AK3773" s="4"/>
    </row>
    <row r="3774" spans="34:37" x14ac:dyDescent="0.35">
      <c r="AH3774" s="9"/>
      <c r="AI3774" s="9"/>
      <c r="AJ3774" s="4"/>
      <c r="AK3774" s="4"/>
    </row>
    <row r="3775" spans="34:37" x14ac:dyDescent="0.35">
      <c r="AH3775" s="9"/>
      <c r="AI3775" s="9"/>
      <c r="AJ3775" s="4"/>
      <c r="AK3775" s="4"/>
    </row>
    <row r="3776" spans="34:37" x14ac:dyDescent="0.35">
      <c r="AH3776" s="9"/>
      <c r="AI3776" s="9"/>
      <c r="AJ3776" s="4"/>
      <c r="AK3776" s="4"/>
    </row>
    <row r="3777" spans="34:37" x14ac:dyDescent="0.35">
      <c r="AH3777" s="9"/>
      <c r="AI3777" s="9"/>
      <c r="AJ3777" s="4"/>
      <c r="AK3777" s="4"/>
    </row>
    <row r="3778" spans="34:37" x14ac:dyDescent="0.35">
      <c r="AH3778" s="9"/>
      <c r="AI3778" s="9"/>
      <c r="AJ3778" s="4"/>
      <c r="AK3778" s="4"/>
    </row>
    <row r="3779" spans="34:37" x14ac:dyDescent="0.35">
      <c r="AH3779" s="9"/>
      <c r="AI3779" s="9"/>
      <c r="AJ3779" s="4"/>
      <c r="AK3779" s="4"/>
    </row>
    <row r="3780" spans="34:37" x14ac:dyDescent="0.35">
      <c r="AH3780" s="9"/>
      <c r="AI3780" s="9"/>
      <c r="AJ3780" s="4"/>
      <c r="AK3780" s="4"/>
    </row>
    <row r="3781" spans="34:37" x14ac:dyDescent="0.35">
      <c r="AH3781" s="9"/>
      <c r="AI3781" s="9"/>
      <c r="AJ3781" s="4"/>
      <c r="AK3781" s="4"/>
    </row>
    <row r="3782" spans="34:37" x14ac:dyDescent="0.35">
      <c r="AH3782" s="9"/>
      <c r="AI3782" s="9"/>
      <c r="AJ3782" s="4"/>
      <c r="AK3782" s="4"/>
    </row>
    <row r="3783" spans="34:37" x14ac:dyDescent="0.35">
      <c r="AH3783" s="9"/>
      <c r="AI3783" s="9"/>
      <c r="AJ3783" s="4"/>
      <c r="AK3783" s="4"/>
    </row>
    <row r="3784" spans="34:37" x14ac:dyDescent="0.35">
      <c r="AH3784" s="9"/>
      <c r="AI3784" s="9"/>
      <c r="AJ3784" s="4"/>
      <c r="AK3784" s="4"/>
    </row>
    <row r="3785" spans="34:37" x14ac:dyDescent="0.35">
      <c r="AH3785" s="9"/>
      <c r="AI3785" s="9"/>
      <c r="AJ3785" s="4"/>
      <c r="AK3785" s="4"/>
    </row>
    <row r="3786" spans="34:37" x14ac:dyDescent="0.35">
      <c r="AH3786" s="9"/>
      <c r="AI3786" s="9"/>
      <c r="AJ3786" s="4"/>
      <c r="AK3786" s="4"/>
    </row>
    <row r="3787" spans="34:37" x14ac:dyDescent="0.35">
      <c r="AH3787" s="9"/>
      <c r="AI3787" s="9"/>
      <c r="AJ3787" s="4"/>
      <c r="AK3787" s="4"/>
    </row>
    <row r="3788" spans="34:37" x14ac:dyDescent="0.35">
      <c r="AH3788" s="9"/>
      <c r="AI3788" s="9"/>
      <c r="AJ3788" s="4"/>
      <c r="AK3788" s="4"/>
    </row>
    <row r="3789" spans="34:37" x14ac:dyDescent="0.35">
      <c r="AH3789" s="9"/>
      <c r="AI3789" s="9"/>
      <c r="AJ3789" s="4"/>
      <c r="AK3789" s="4"/>
    </row>
    <row r="3790" spans="34:37" x14ac:dyDescent="0.35">
      <c r="AH3790" s="9"/>
      <c r="AI3790" s="9"/>
      <c r="AJ3790" s="4"/>
      <c r="AK3790" s="4"/>
    </row>
    <row r="3791" spans="34:37" x14ac:dyDescent="0.35">
      <c r="AH3791" s="9"/>
      <c r="AI3791" s="9"/>
      <c r="AJ3791" s="4"/>
      <c r="AK3791" s="4"/>
    </row>
    <row r="3792" spans="34:37" x14ac:dyDescent="0.35">
      <c r="AH3792" s="9"/>
      <c r="AI3792" s="9"/>
      <c r="AJ3792" s="4"/>
      <c r="AK3792" s="4"/>
    </row>
    <row r="3793" spans="34:37" x14ac:dyDescent="0.35">
      <c r="AH3793" s="9"/>
      <c r="AI3793" s="9"/>
      <c r="AJ3793" s="4"/>
      <c r="AK3793" s="4"/>
    </row>
    <row r="3794" spans="34:37" x14ac:dyDescent="0.35">
      <c r="AH3794" s="9"/>
      <c r="AI3794" s="9"/>
      <c r="AJ3794" s="4"/>
      <c r="AK3794" s="4"/>
    </row>
    <row r="3795" spans="34:37" x14ac:dyDescent="0.35">
      <c r="AH3795" s="9"/>
      <c r="AI3795" s="9"/>
      <c r="AJ3795" s="4"/>
      <c r="AK3795" s="4"/>
    </row>
    <row r="3796" spans="34:37" x14ac:dyDescent="0.35">
      <c r="AH3796" s="9"/>
      <c r="AI3796" s="9"/>
      <c r="AJ3796" s="4"/>
      <c r="AK3796" s="4"/>
    </row>
    <row r="3797" spans="34:37" x14ac:dyDescent="0.35">
      <c r="AH3797" s="9"/>
      <c r="AI3797" s="9"/>
      <c r="AJ3797" s="4"/>
      <c r="AK3797" s="4"/>
    </row>
    <row r="3798" spans="34:37" x14ac:dyDescent="0.35">
      <c r="AH3798" s="9"/>
      <c r="AI3798" s="9"/>
      <c r="AJ3798" s="4"/>
      <c r="AK3798" s="4"/>
    </row>
    <row r="3799" spans="34:37" x14ac:dyDescent="0.35">
      <c r="AH3799" s="9"/>
      <c r="AI3799" s="9"/>
      <c r="AJ3799" s="4"/>
      <c r="AK3799" s="4"/>
    </row>
    <row r="3800" spans="34:37" x14ac:dyDescent="0.35">
      <c r="AH3800" s="9"/>
      <c r="AI3800" s="9"/>
      <c r="AJ3800" s="4"/>
      <c r="AK3800" s="4"/>
    </row>
    <row r="3801" spans="34:37" x14ac:dyDescent="0.35">
      <c r="AH3801" s="9"/>
      <c r="AI3801" s="9"/>
      <c r="AJ3801" s="4"/>
      <c r="AK3801" s="4"/>
    </row>
    <row r="3802" spans="34:37" x14ac:dyDescent="0.35">
      <c r="AH3802" s="9"/>
      <c r="AI3802" s="9"/>
      <c r="AJ3802" s="4"/>
      <c r="AK3802" s="4"/>
    </row>
    <row r="3803" spans="34:37" x14ac:dyDescent="0.35">
      <c r="AH3803" s="9"/>
      <c r="AI3803" s="9"/>
      <c r="AJ3803" s="4"/>
      <c r="AK3803" s="4"/>
    </row>
    <row r="3804" spans="34:37" x14ac:dyDescent="0.35">
      <c r="AH3804" s="9"/>
      <c r="AI3804" s="9"/>
      <c r="AJ3804" s="4"/>
      <c r="AK3804" s="4"/>
    </row>
    <row r="3805" spans="34:37" x14ac:dyDescent="0.35">
      <c r="AH3805" s="9"/>
      <c r="AI3805" s="9"/>
      <c r="AJ3805" s="4"/>
      <c r="AK3805" s="4"/>
    </row>
    <row r="3806" spans="34:37" x14ac:dyDescent="0.35">
      <c r="AH3806" s="9"/>
      <c r="AI3806" s="9"/>
      <c r="AJ3806" s="4"/>
      <c r="AK3806" s="4"/>
    </row>
    <row r="3807" spans="34:37" x14ac:dyDescent="0.35">
      <c r="AH3807" s="9"/>
      <c r="AI3807" s="9"/>
      <c r="AJ3807" s="4"/>
      <c r="AK3807" s="4"/>
    </row>
    <row r="3808" spans="34:37" x14ac:dyDescent="0.35">
      <c r="AH3808" s="9"/>
      <c r="AI3808" s="9"/>
      <c r="AJ3808" s="4"/>
      <c r="AK3808" s="4"/>
    </row>
    <row r="3809" spans="34:37" x14ac:dyDescent="0.35">
      <c r="AH3809" s="9"/>
      <c r="AI3809" s="9"/>
      <c r="AJ3809" s="4"/>
      <c r="AK3809" s="4"/>
    </row>
    <row r="3810" spans="34:37" x14ac:dyDescent="0.35">
      <c r="AH3810" s="9"/>
      <c r="AI3810" s="9"/>
      <c r="AJ3810" s="4"/>
      <c r="AK3810" s="4"/>
    </row>
    <row r="3811" spans="34:37" x14ac:dyDescent="0.35">
      <c r="AH3811" s="9"/>
      <c r="AI3811" s="9"/>
      <c r="AJ3811" s="4"/>
      <c r="AK3811" s="4"/>
    </row>
    <row r="3812" spans="34:37" x14ac:dyDescent="0.35">
      <c r="AH3812" s="9"/>
      <c r="AI3812" s="9"/>
      <c r="AJ3812" s="4"/>
      <c r="AK3812" s="4"/>
    </row>
    <row r="3813" spans="34:37" x14ac:dyDescent="0.35">
      <c r="AH3813" s="9"/>
      <c r="AI3813" s="9"/>
      <c r="AJ3813" s="4"/>
      <c r="AK3813" s="4"/>
    </row>
    <row r="3814" spans="34:37" x14ac:dyDescent="0.35">
      <c r="AH3814" s="9"/>
      <c r="AI3814" s="9"/>
      <c r="AJ3814" s="4"/>
      <c r="AK3814" s="4"/>
    </row>
    <row r="3815" spans="34:37" x14ac:dyDescent="0.35">
      <c r="AH3815" s="9"/>
      <c r="AI3815" s="9"/>
      <c r="AJ3815" s="4"/>
      <c r="AK3815" s="4"/>
    </row>
    <row r="3816" spans="34:37" x14ac:dyDescent="0.35">
      <c r="AH3816" s="9"/>
      <c r="AI3816" s="9"/>
      <c r="AJ3816" s="4"/>
      <c r="AK3816" s="4"/>
    </row>
    <row r="3817" spans="34:37" x14ac:dyDescent="0.35">
      <c r="AH3817" s="9"/>
      <c r="AI3817" s="9"/>
      <c r="AJ3817" s="4"/>
      <c r="AK3817" s="4"/>
    </row>
    <row r="3818" spans="34:37" x14ac:dyDescent="0.35">
      <c r="AH3818" s="9"/>
      <c r="AI3818" s="9"/>
      <c r="AJ3818" s="4"/>
      <c r="AK3818" s="4"/>
    </row>
    <row r="3819" spans="34:37" x14ac:dyDescent="0.35">
      <c r="AH3819" s="9"/>
      <c r="AI3819" s="9"/>
      <c r="AJ3819" s="4"/>
      <c r="AK3819" s="4"/>
    </row>
    <row r="3820" spans="34:37" x14ac:dyDescent="0.35">
      <c r="AH3820" s="9"/>
      <c r="AI3820" s="9"/>
      <c r="AJ3820" s="4"/>
      <c r="AK3820" s="4"/>
    </row>
    <row r="3821" spans="34:37" x14ac:dyDescent="0.35">
      <c r="AH3821" s="9"/>
      <c r="AI3821" s="9"/>
      <c r="AJ3821" s="4"/>
      <c r="AK3821" s="4"/>
    </row>
    <row r="3822" spans="34:37" x14ac:dyDescent="0.35">
      <c r="AH3822" s="9"/>
      <c r="AI3822" s="9"/>
      <c r="AJ3822" s="4"/>
      <c r="AK3822" s="4"/>
    </row>
    <row r="3823" spans="34:37" x14ac:dyDescent="0.35">
      <c r="AH3823" s="9"/>
      <c r="AI3823" s="9"/>
      <c r="AJ3823" s="4"/>
      <c r="AK3823" s="4"/>
    </row>
    <row r="3824" spans="34:37" x14ac:dyDescent="0.35">
      <c r="AH3824" s="9"/>
      <c r="AI3824" s="9"/>
      <c r="AJ3824" s="4"/>
      <c r="AK3824" s="4"/>
    </row>
    <row r="3825" spans="34:37" x14ac:dyDescent="0.35">
      <c r="AH3825" s="9"/>
      <c r="AI3825" s="9"/>
      <c r="AJ3825" s="4"/>
      <c r="AK3825" s="4"/>
    </row>
    <row r="3826" spans="34:37" x14ac:dyDescent="0.35">
      <c r="AH3826" s="9"/>
      <c r="AI3826" s="9"/>
      <c r="AJ3826" s="4"/>
      <c r="AK3826" s="4"/>
    </row>
    <row r="3827" spans="34:37" x14ac:dyDescent="0.35">
      <c r="AH3827" s="9"/>
      <c r="AI3827" s="9"/>
      <c r="AJ3827" s="4"/>
      <c r="AK3827" s="4"/>
    </row>
    <row r="3828" spans="34:37" x14ac:dyDescent="0.35">
      <c r="AH3828" s="9"/>
      <c r="AI3828" s="9"/>
      <c r="AJ3828" s="4"/>
      <c r="AK3828" s="4"/>
    </row>
    <row r="3829" spans="34:37" x14ac:dyDescent="0.35">
      <c r="AH3829" s="9"/>
      <c r="AI3829" s="9"/>
      <c r="AJ3829" s="4"/>
      <c r="AK3829" s="4"/>
    </row>
    <row r="3830" spans="34:37" x14ac:dyDescent="0.35">
      <c r="AH3830" s="9"/>
      <c r="AI3830" s="9"/>
      <c r="AJ3830" s="4"/>
      <c r="AK3830" s="4"/>
    </row>
    <row r="3831" spans="34:37" x14ac:dyDescent="0.35">
      <c r="AH3831" s="9"/>
      <c r="AI3831" s="9"/>
      <c r="AJ3831" s="4"/>
      <c r="AK3831" s="4"/>
    </row>
    <row r="3832" spans="34:37" x14ac:dyDescent="0.35">
      <c r="AH3832" s="9"/>
      <c r="AI3832" s="9"/>
      <c r="AJ3832" s="4"/>
      <c r="AK3832" s="4"/>
    </row>
    <row r="3833" spans="34:37" x14ac:dyDescent="0.35">
      <c r="AH3833" s="9"/>
      <c r="AI3833" s="9"/>
      <c r="AJ3833" s="4"/>
      <c r="AK3833" s="4"/>
    </row>
    <row r="3834" spans="34:37" x14ac:dyDescent="0.35">
      <c r="AH3834" s="9"/>
      <c r="AI3834" s="9"/>
      <c r="AJ3834" s="4"/>
      <c r="AK3834" s="4"/>
    </row>
    <row r="3835" spans="34:37" x14ac:dyDescent="0.35">
      <c r="AH3835" s="9"/>
      <c r="AI3835" s="9"/>
      <c r="AJ3835" s="4"/>
      <c r="AK3835" s="4"/>
    </row>
    <row r="3836" spans="34:37" x14ac:dyDescent="0.35">
      <c r="AH3836" s="9"/>
      <c r="AI3836" s="9"/>
      <c r="AJ3836" s="4"/>
      <c r="AK3836" s="4"/>
    </row>
    <row r="3837" spans="34:37" x14ac:dyDescent="0.35">
      <c r="AH3837" s="9"/>
      <c r="AI3837" s="9"/>
      <c r="AJ3837" s="4"/>
      <c r="AK3837" s="4"/>
    </row>
    <row r="3838" spans="34:37" x14ac:dyDescent="0.35">
      <c r="AH3838" s="9"/>
      <c r="AI3838" s="9"/>
      <c r="AJ3838" s="4"/>
      <c r="AK3838" s="4"/>
    </row>
    <row r="3839" spans="34:37" x14ac:dyDescent="0.35">
      <c r="AH3839" s="9"/>
      <c r="AI3839" s="9"/>
      <c r="AJ3839" s="4"/>
      <c r="AK3839" s="4"/>
    </row>
    <row r="3840" spans="34:37" x14ac:dyDescent="0.35">
      <c r="AH3840" s="9"/>
      <c r="AI3840" s="9"/>
      <c r="AJ3840" s="4"/>
      <c r="AK3840" s="4"/>
    </row>
    <row r="3841" spans="34:37" x14ac:dyDescent="0.35">
      <c r="AH3841" s="9"/>
      <c r="AI3841" s="9"/>
      <c r="AJ3841" s="4"/>
      <c r="AK3841" s="4"/>
    </row>
    <row r="3842" spans="34:37" x14ac:dyDescent="0.35">
      <c r="AH3842" s="9"/>
      <c r="AI3842" s="9"/>
      <c r="AJ3842" s="4"/>
      <c r="AK3842" s="4"/>
    </row>
    <row r="3843" spans="34:37" x14ac:dyDescent="0.35">
      <c r="AH3843" s="9"/>
      <c r="AI3843" s="9"/>
      <c r="AJ3843" s="4"/>
      <c r="AK3843" s="4"/>
    </row>
    <row r="3844" spans="34:37" x14ac:dyDescent="0.35">
      <c r="AH3844" s="9"/>
      <c r="AI3844" s="9"/>
      <c r="AJ3844" s="4"/>
      <c r="AK3844" s="4"/>
    </row>
    <row r="3845" spans="34:37" x14ac:dyDescent="0.35">
      <c r="AH3845" s="9"/>
      <c r="AI3845" s="9"/>
      <c r="AJ3845" s="4"/>
      <c r="AK3845" s="4"/>
    </row>
    <row r="3846" spans="34:37" x14ac:dyDescent="0.35">
      <c r="AH3846" s="9"/>
      <c r="AI3846" s="9"/>
      <c r="AJ3846" s="4"/>
      <c r="AK3846" s="4"/>
    </row>
    <row r="3847" spans="34:37" x14ac:dyDescent="0.35">
      <c r="AH3847" s="9"/>
      <c r="AI3847" s="9"/>
      <c r="AJ3847" s="4"/>
      <c r="AK3847" s="4"/>
    </row>
    <row r="3848" spans="34:37" x14ac:dyDescent="0.35">
      <c r="AH3848" s="9"/>
      <c r="AI3848" s="9"/>
      <c r="AJ3848" s="4"/>
      <c r="AK3848" s="4"/>
    </row>
    <row r="3849" spans="34:37" x14ac:dyDescent="0.35">
      <c r="AH3849" s="9"/>
      <c r="AI3849" s="9"/>
      <c r="AJ3849" s="4"/>
      <c r="AK3849" s="4"/>
    </row>
    <row r="3850" spans="34:37" x14ac:dyDescent="0.35">
      <c r="AH3850" s="9"/>
      <c r="AI3850" s="9"/>
      <c r="AJ3850" s="4"/>
      <c r="AK3850" s="4"/>
    </row>
    <row r="3851" spans="34:37" x14ac:dyDescent="0.35">
      <c r="AH3851" s="9"/>
      <c r="AI3851" s="9"/>
      <c r="AJ3851" s="4"/>
      <c r="AK3851" s="4"/>
    </row>
    <row r="3852" spans="34:37" x14ac:dyDescent="0.35">
      <c r="AH3852" s="9"/>
      <c r="AI3852" s="9"/>
      <c r="AJ3852" s="4"/>
      <c r="AK3852" s="4"/>
    </row>
    <row r="3853" spans="34:37" x14ac:dyDescent="0.35">
      <c r="AH3853" s="9"/>
      <c r="AI3853" s="9"/>
      <c r="AJ3853" s="4"/>
      <c r="AK3853" s="4"/>
    </row>
    <row r="3854" spans="34:37" x14ac:dyDescent="0.35">
      <c r="AH3854" s="9"/>
      <c r="AI3854" s="9"/>
      <c r="AJ3854" s="4"/>
      <c r="AK3854" s="4"/>
    </row>
    <row r="3855" spans="34:37" x14ac:dyDescent="0.35">
      <c r="AH3855" s="9"/>
      <c r="AI3855" s="9"/>
      <c r="AJ3855" s="4"/>
      <c r="AK3855" s="4"/>
    </row>
    <row r="3856" spans="34:37" x14ac:dyDescent="0.35">
      <c r="AH3856" s="9"/>
      <c r="AI3856" s="9"/>
      <c r="AJ3856" s="4"/>
      <c r="AK3856" s="4"/>
    </row>
    <row r="3857" spans="34:37" x14ac:dyDescent="0.35">
      <c r="AH3857" s="9"/>
      <c r="AI3857" s="9"/>
      <c r="AJ3857" s="4"/>
      <c r="AK3857" s="4"/>
    </row>
    <row r="3858" spans="34:37" x14ac:dyDescent="0.35">
      <c r="AH3858" s="9"/>
      <c r="AI3858" s="9"/>
      <c r="AJ3858" s="4"/>
      <c r="AK3858" s="4"/>
    </row>
    <row r="3859" spans="34:37" x14ac:dyDescent="0.35">
      <c r="AH3859" s="9"/>
      <c r="AI3859" s="9"/>
      <c r="AJ3859" s="4"/>
      <c r="AK3859" s="4"/>
    </row>
    <row r="3860" spans="34:37" x14ac:dyDescent="0.35">
      <c r="AH3860" s="9"/>
      <c r="AI3860" s="9"/>
      <c r="AJ3860" s="4"/>
      <c r="AK3860" s="4"/>
    </row>
    <row r="3861" spans="34:37" x14ac:dyDescent="0.35">
      <c r="AH3861" s="9"/>
      <c r="AI3861" s="9"/>
      <c r="AJ3861" s="4"/>
      <c r="AK3861" s="4"/>
    </row>
    <row r="3862" spans="34:37" x14ac:dyDescent="0.35">
      <c r="AH3862" s="9"/>
      <c r="AI3862" s="9"/>
      <c r="AJ3862" s="4"/>
      <c r="AK3862" s="4"/>
    </row>
    <row r="3863" spans="34:37" x14ac:dyDescent="0.35">
      <c r="AH3863" s="9"/>
      <c r="AI3863" s="9"/>
      <c r="AJ3863" s="4"/>
      <c r="AK3863" s="4"/>
    </row>
    <row r="3864" spans="34:37" x14ac:dyDescent="0.35">
      <c r="AH3864" s="9"/>
      <c r="AI3864" s="9"/>
      <c r="AJ3864" s="4"/>
      <c r="AK3864" s="4"/>
    </row>
    <row r="3865" spans="34:37" x14ac:dyDescent="0.35">
      <c r="AH3865" s="9"/>
      <c r="AI3865" s="9"/>
      <c r="AJ3865" s="4"/>
      <c r="AK3865" s="4"/>
    </row>
    <row r="3866" spans="34:37" x14ac:dyDescent="0.35">
      <c r="AH3866" s="9"/>
      <c r="AI3866" s="9"/>
      <c r="AJ3866" s="4"/>
      <c r="AK3866" s="4"/>
    </row>
    <row r="3867" spans="34:37" x14ac:dyDescent="0.35">
      <c r="AH3867" s="9"/>
      <c r="AI3867" s="9"/>
      <c r="AJ3867" s="4"/>
      <c r="AK3867" s="4"/>
    </row>
    <row r="3868" spans="34:37" x14ac:dyDescent="0.35">
      <c r="AH3868" s="9"/>
      <c r="AI3868" s="9"/>
      <c r="AJ3868" s="4"/>
      <c r="AK3868" s="4"/>
    </row>
    <row r="3869" spans="34:37" x14ac:dyDescent="0.35">
      <c r="AH3869" s="9"/>
      <c r="AI3869" s="9"/>
      <c r="AJ3869" s="4"/>
      <c r="AK3869" s="4"/>
    </row>
    <row r="3870" spans="34:37" x14ac:dyDescent="0.35">
      <c r="AH3870" s="9"/>
      <c r="AI3870" s="9"/>
      <c r="AJ3870" s="4"/>
      <c r="AK3870" s="4"/>
    </row>
    <row r="3871" spans="34:37" x14ac:dyDescent="0.35">
      <c r="AH3871" s="9"/>
      <c r="AI3871" s="9"/>
      <c r="AJ3871" s="4"/>
      <c r="AK3871" s="4"/>
    </row>
    <row r="3872" spans="34:37" x14ac:dyDescent="0.35">
      <c r="AH3872" s="9"/>
      <c r="AI3872" s="9"/>
      <c r="AJ3872" s="4"/>
      <c r="AK3872" s="4"/>
    </row>
    <row r="3873" spans="34:37" x14ac:dyDescent="0.35">
      <c r="AH3873" s="9"/>
      <c r="AI3873" s="9"/>
      <c r="AJ3873" s="4"/>
      <c r="AK3873" s="4"/>
    </row>
    <row r="3874" spans="34:37" x14ac:dyDescent="0.35">
      <c r="AH3874" s="9"/>
      <c r="AI3874" s="9"/>
      <c r="AJ3874" s="4"/>
      <c r="AK3874" s="4"/>
    </row>
    <row r="3875" spans="34:37" x14ac:dyDescent="0.35">
      <c r="AH3875" s="9"/>
      <c r="AI3875" s="9"/>
      <c r="AJ3875" s="4"/>
      <c r="AK3875" s="4"/>
    </row>
    <row r="3876" spans="34:37" x14ac:dyDescent="0.35">
      <c r="AH3876" s="9"/>
      <c r="AI3876" s="9"/>
      <c r="AJ3876" s="4"/>
      <c r="AK3876" s="4"/>
    </row>
    <row r="3877" spans="34:37" x14ac:dyDescent="0.35">
      <c r="AH3877" s="9"/>
      <c r="AI3877" s="9"/>
      <c r="AJ3877" s="4"/>
      <c r="AK3877" s="4"/>
    </row>
    <row r="3878" spans="34:37" x14ac:dyDescent="0.35">
      <c r="AH3878" s="9"/>
      <c r="AI3878" s="9"/>
      <c r="AJ3878" s="4"/>
      <c r="AK3878" s="4"/>
    </row>
    <row r="3879" spans="34:37" x14ac:dyDescent="0.35">
      <c r="AH3879" s="9"/>
      <c r="AI3879" s="9"/>
      <c r="AJ3879" s="4"/>
      <c r="AK3879" s="4"/>
    </row>
    <row r="3880" spans="34:37" x14ac:dyDescent="0.35">
      <c r="AH3880" s="9"/>
      <c r="AI3880" s="9"/>
      <c r="AJ3880" s="4"/>
      <c r="AK3880" s="4"/>
    </row>
    <row r="3881" spans="34:37" x14ac:dyDescent="0.35">
      <c r="AH3881" s="9"/>
      <c r="AI3881" s="9"/>
      <c r="AJ3881" s="4"/>
      <c r="AK3881" s="4"/>
    </row>
    <row r="3882" spans="34:37" x14ac:dyDescent="0.35">
      <c r="AH3882" s="9"/>
      <c r="AI3882" s="9"/>
      <c r="AJ3882" s="4"/>
      <c r="AK3882" s="4"/>
    </row>
    <row r="3883" spans="34:37" x14ac:dyDescent="0.35">
      <c r="AH3883" s="9"/>
      <c r="AI3883" s="9"/>
      <c r="AJ3883" s="4"/>
      <c r="AK3883" s="4"/>
    </row>
    <row r="3884" spans="34:37" x14ac:dyDescent="0.35">
      <c r="AH3884" s="9"/>
      <c r="AI3884" s="9"/>
      <c r="AJ3884" s="4"/>
      <c r="AK3884" s="4"/>
    </row>
    <row r="3885" spans="34:37" x14ac:dyDescent="0.35">
      <c r="AH3885" s="9"/>
      <c r="AI3885" s="9"/>
      <c r="AJ3885" s="4"/>
      <c r="AK3885" s="4"/>
    </row>
    <row r="3886" spans="34:37" x14ac:dyDescent="0.35">
      <c r="AH3886" s="9"/>
      <c r="AI3886" s="9"/>
      <c r="AJ3886" s="4"/>
      <c r="AK3886" s="4"/>
    </row>
    <row r="3887" spans="34:37" x14ac:dyDescent="0.35">
      <c r="AH3887" s="9"/>
      <c r="AI3887" s="9"/>
      <c r="AJ3887" s="4"/>
      <c r="AK3887" s="4"/>
    </row>
    <row r="3888" spans="34:37" x14ac:dyDescent="0.35">
      <c r="AH3888" s="9"/>
      <c r="AI3888" s="9"/>
      <c r="AJ3888" s="4"/>
      <c r="AK3888" s="4"/>
    </row>
    <row r="3889" spans="34:37" x14ac:dyDescent="0.35">
      <c r="AH3889" s="9"/>
      <c r="AI3889" s="9"/>
      <c r="AJ3889" s="4"/>
      <c r="AK3889" s="4"/>
    </row>
    <row r="3890" spans="34:37" x14ac:dyDescent="0.35">
      <c r="AH3890" s="9"/>
      <c r="AI3890" s="9"/>
      <c r="AJ3890" s="4"/>
      <c r="AK3890" s="4"/>
    </row>
    <row r="3891" spans="34:37" x14ac:dyDescent="0.35">
      <c r="AH3891" s="9"/>
      <c r="AI3891" s="9"/>
      <c r="AJ3891" s="4"/>
      <c r="AK3891" s="4"/>
    </row>
    <row r="3892" spans="34:37" x14ac:dyDescent="0.35">
      <c r="AH3892" s="9"/>
      <c r="AI3892" s="9"/>
      <c r="AJ3892" s="4"/>
      <c r="AK3892" s="4"/>
    </row>
    <row r="3893" spans="34:37" x14ac:dyDescent="0.35">
      <c r="AH3893" s="9"/>
      <c r="AI3893" s="9"/>
      <c r="AJ3893" s="4"/>
      <c r="AK3893" s="4"/>
    </row>
    <row r="3894" spans="34:37" x14ac:dyDescent="0.35">
      <c r="AH3894" s="9"/>
      <c r="AI3894" s="9"/>
      <c r="AJ3894" s="4"/>
      <c r="AK3894" s="4"/>
    </row>
    <row r="3895" spans="34:37" x14ac:dyDescent="0.35">
      <c r="AH3895" s="9"/>
      <c r="AI3895" s="9"/>
      <c r="AJ3895" s="4"/>
      <c r="AK3895" s="4"/>
    </row>
    <row r="3896" spans="34:37" x14ac:dyDescent="0.35">
      <c r="AH3896" s="9"/>
      <c r="AI3896" s="9"/>
      <c r="AJ3896" s="4"/>
      <c r="AK3896" s="4"/>
    </row>
    <row r="3897" spans="34:37" x14ac:dyDescent="0.35">
      <c r="AH3897" s="9"/>
      <c r="AI3897" s="9"/>
      <c r="AJ3897" s="4"/>
      <c r="AK3897" s="4"/>
    </row>
    <row r="3898" spans="34:37" x14ac:dyDescent="0.35">
      <c r="AH3898" s="9"/>
      <c r="AI3898" s="9"/>
      <c r="AJ3898" s="4"/>
      <c r="AK3898" s="4"/>
    </row>
    <row r="3899" spans="34:37" x14ac:dyDescent="0.35">
      <c r="AH3899" s="9"/>
      <c r="AI3899" s="9"/>
      <c r="AJ3899" s="4"/>
      <c r="AK3899" s="4"/>
    </row>
    <row r="3900" spans="34:37" x14ac:dyDescent="0.35">
      <c r="AH3900" s="9"/>
      <c r="AI3900" s="9"/>
      <c r="AJ3900" s="4"/>
      <c r="AK3900" s="4"/>
    </row>
    <row r="3901" spans="34:37" x14ac:dyDescent="0.35">
      <c r="AH3901" s="9"/>
      <c r="AI3901" s="9"/>
      <c r="AJ3901" s="4"/>
      <c r="AK3901" s="4"/>
    </row>
    <row r="3902" spans="34:37" x14ac:dyDescent="0.35">
      <c r="AH3902" s="9"/>
      <c r="AI3902" s="9"/>
      <c r="AJ3902" s="4"/>
      <c r="AK3902" s="4"/>
    </row>
    <row r="3903" spans="34:37" x14ac:dyDescent="0.35">
      <c r="AH3903" s="9"/>
      <c r="AI3903" s="9"/>
      <c r="AJ3903" s="4"/>
      <c r="AK3903" s="4"/>
    </row>
    <row r="3904" spans="34:37" x14ac:dyDescent="0.35">
      <c r="AH3904" s="9"/>
      <c r="AI3904" s="9"/>
      <c r="AJ3904" s="4"/>
      <c r="AK3904" s="4"/>
    </row>
    <row r="3905" spans="34:37" x14ac:dyDescent="0.35">
      <c r="AH3905" s="9"/>
      <c r="AI3905" s="9"/>
      <c r="AJ3905" s="4"/>
      <c r="AK3905" s="4"/>
    </row>
    <row r="3906" spans="34:37" x14ac:dyDescent="0.35">
      <c r="AH3906" s="9"/>
      <c r="AI3906" s="9"/>
      <c r="AJ3906" s="4"/>
      <c r="AK3906" s="4"/>
    </row>
    <row r="3907" spans="34:37" x14ac:dyDescent="0.35">
      <c r="AH3907" s="9"/>
      <c r="AI3907" s="9"/>
      <c r="AJ3907" s="4"/>
      <c r="AK3907" s="4"/>
    </row>
    <row r="3908" spans="34:37" x14ac:dyDescent="0.35">
      <c r="AH3908" s="9"/>
      <c r="AI3908" s="9"/>
      <c r="AJ3908" s="4"/>
      <c r="AK3908" s="4"/>
    </row>
    <row r="3909" spans="34:37" x14ac:dyDescent="0.35">
      <c r="AH3909" s="9"/>
      <c r="AI3909" s="9"/>
      <c r="AJ3909" s="4"/>
      <c r="AK3909" s="4"/>
    </row>
    <row r="3910" spans="34:37" x14ac:dyDescent="0.35">
      <c r="AH3910" s="9"/>
      <c r="AI3910" s="9"/>
      <c r="AJ3910" s="4"/>
      <c r="AK3910" s="4"/>
    </row>
    <row r="3911" spans="34:37" x14ac:dyDescent="0.35">
      <c r="AH3911" s="9"/>
      <c r="AI3911" s="9"/>
      <c r="AJ3911" s="4"/>
      <c r="AK3911" s="4"/>
    </row>
    <row r="3912" spans="34:37" x14ac:dyDescent="0.35">
      <c r="AH3912" s="9"/>
      <c r="AI3912" s="9"/>
      <c r="AJ3912" s="4"/>
      <c r="AK3912" s="4"/>
    </row>
    <row r="3913" spans="34:37" x14ac:dyDescent="0.35">
      <c r="AH3913" s="9"/>
      <c r="AI3913" s="9"/>
      <c r="AJ3913" s="4"/>
      <c r="AK3913" s="4"/>
    </row>
    <row r="3914" spans="34:37" x14ac:dyDescent="0.35">
      <c r="AH3914" s="9"/>
      <c r="AI3914" s="9"/>
      <c r="AJ3914" s="4"/>
      <c r="AK3914" s="4"/>
    </row>
    <row r="3915" spans="34:37" x14ac:dyDescent="0.35">
      <c r="AH3915" s="9"/>
      <c r="AI3915" s="9"/>
      <c r="AJ3915" s="4"/>
      <c r="AK3915" s="4"/>
    </row>
    <row r="3916" spans="34:37" x14ac:dyDescent="0.35">
      <c r="AH3916" s="9"/>
      <c r="AI3916" s="9"/>
      <c r="AJ3916" s="4"/>
      <c r="AK3916" s="4"/>
    </row>
    <row r="3917" spans="34:37" x14ac:dyDescent="0.35">
      <c r="AH3917" s="9"/>
      <c r="AI3917" s="9"/>
      <c r="AJ3917" s="4"/>
      <c r="AK3917" s="4"/>
    </row>
    <row r="3918" spans="34:37" x14ac:dyDescent="0.35">
      <c r="AH3918" s="9"/>
      <c r="AI3918" s="9"/>
      <c r="AJ3918" s="4"/>
      <c r="AK3918" s="4"/>
    </row>
    <row r="3919" spans="34:37" x14ac:dyDescent="0.35">
      <c r="AH3919" s="9"/>
      <c r="AI3919" s="9"/>
      <c r="AJ3919" s="4"/>
      <c r="AK3919" s="4"/>
    </row>
    <row r="3920" spans="34:37" x14ac:dyDescent="0.35">
      <c r="AH3920" s="9"/>
      <c r="AI3920" s="9"/>
      <c r="AJ3920" s="4"/>
      <c r="AK3920" s="4"/>
    </row>
    <row r="3921" spans="34:37" x14ac:dyDescent="0.35">
      <c r="AH3921" s="9"/>
      <c r="AI3921" s="9"/>
      <c r="AJ3921" s="4"/>
      <c r="AK3921" s="4"/>
    </row>
    <row r="3922" spans="34:37" x14ac:dyDescent="0.35">
      <c r="AH3922" s="9"/>
      <c r="AI3922" s="9"/>
      <c r="AJ3922" s="4"/>
      <c r="AK3922" s="4"/>
    </row>
    <row r="3923" spans="34:37" x14ac:dyDescent="0.35">
      <c r="AH3923" s="9"/>
      <c r="AI3923" s="9"/>
      <c r="AJ3923" s="4"/>
      <c r="AK3923" s="4"/>
    </row>
    <row r="3924" spans="34:37" x14ac:dyDescent="0.35">
      <c r="AH3924" s="9"/>
      <c r="AI3924" s="9"/>
      <c r="AJ3924" s="4"/>
      <c r="AK3924" s="4"/>
    </row>
    <row r="3925" spans="34:37" x14ac:dyDescent="0.35">
      <c r="AH3925" s="9"/>
      <c r="AI3925" s="9"/>
      <c r="AJ3925" s="4"/>
      <c r="AK3925" s="4"/>
    </row>
    <row r="3926" spans="34:37" x14ac:dyDescent="0.35">
      <c r="AH3926" s="9"/>
      <c r="AI3926" s="9"/>
      <c r="AJ3926" s="4"/>
      <c r="AK3926" s="4"/>
    </row>
    <row r="3927" spans="34:37" x14ac:dyDescent="0.35">
      <c r="AH3927" s="9"/>
      <c r="AI3927" s="9"/>
      <c r="AJ3927" s="4"/>
      <c r="AK3927" s="4"/>
    </row>
    <row r="3928" spans="34:37" x14ac:dyDescent="0.35">
      <c r="AH3928" s="9"/>
      <c r="AI3928" s="9"/>
      <c r="AJ3928" s="4"/>
      <c r="AK3928" s="4"/>
    </row>
    <row r="3929" spans="34:37" x14ac:dyDescent="0.35">
      <c r="AH3929" s="9"/>
      <c r="AI3929" s="9"/>
      <c r="AJ3929" s="4"/>
      <c r="AK3929" s="4"/>
    </row>
    <row r="3930" spans="34:37" x14ac:dyDescent="0.35">
      <c r="AH3930" s="9"/>
      <c r="AI3930" s="9"/>
      <c r="AJ3930" s="4"/>
      <c r="AK3930" s="4"/>
    </row>
    <row r="3931" spans="34:37" x14ac:dyDescent="0.35">
      <c r="AH3931" s="9"/>
      <c r="AI3931" s="9"/>
      <c r="AJ3931" s="4"/>
      <c r="AK3931" s="4"/>
    </row>
    <row r="3932" spans="34:37" x14ac:dyDescent="0.35">
      <c r="AH3932" s="9"/>
      <c r="AI3932" s="9"/>
      <c r="AJ3932" s="4"/>
      <c r="AK3932" s="4"/>
    </row>
    <row r="3933" spans="34:37" x14ac:dyDescent="0.35">
      <c r="AH3933" s="9"/>
      <c r="AI3933" s="9"/>
      <c r="AJ3933" s="4"/>
      <c r="AK3933" s="4"/>
    </row>
    <row r="3934" spans="34:37" x14ac:dyDescent="0.35">
      <c r="AH3934" s="9"/>
      <c r="AI3934" s="9"/>
      <c r="AJ3934" s="4"/>
      <c r="AK3934" s="4"/>
    </row>
    <row r="3935" spans="34:37" x14ac:dyDescent="0.35">
      <c r="AH3935" s="9"/>
      <c r="AI3935" s="9"/>
      <c r="AJ3935" s="4"/>
      <c r="AK3935" s="4"/>
    </row>
    <row r="3936" spans="34:37" x14ac:dyDescent="0.35">
      <c r="AH3936" s="9"/>
      <c r="AI3936" s="9"/>
      <c r="AJ3936" s="4"/>
      <c r="AK3936" s="4"/>
    </row>
    <row r="3937" spans="34:37" x14ac:dyDescent="0.35">
      <c r="AH3937" s="9"/>
      <c r="AI3937" s="9"/>
      <c r="AJ3937" s="4"/>
      <c r="AK3937" s="4"/>
    </row>
    <row r="3938" spans="34:37" x14ac:dyDescent="0.35">
      <c r="AH3938" s="9"/>
      <c r="AI3938" s="9"/>
      <c r="AJ3938" s="4"/>
      <c r="AK3938" s="4"/>
    </row>
    <row r="3939" spans="34:37" x14ac:dyDescent="0.35">
      <c r="AH3939" s="9"/>
      <c r="AI3939" s="9"/>
      <c r="AJ3939" s="4"/>
      <c r="AK3939" s="4"/>
    </row>
    <row r="3940" spans="34:37" x14ac:dyDescent="0.35">
      <c r="AH3940" s="9"/>
      <c r="AI3940" s="9"/>
      <c r="AJ3940" s="4"/>
      <c r="AK3940" s="4"/>
    </row>
    <row r="3941" spans="34:37" x14ac:dyDescent="0.35">
      <c r="AH3941" s="9"/>
      <c r="AI3941" s="9"/>
      <c r="AJ3941" s="4"/>
      <c r="AK3941" s="4"/>
    </row>
    <row r="3942" spans="34:37" x14ac:dyDescent="0.35">
      <c r="AH3942" s="9"/>
      <c r="AI3942" s="9"/>
      <c r="AJ3942" s="4"/>
      <c r="AK3942" s="4"/>
    </row>
    <row r="3943" spans="34:37" x14ac:dyDescent="0.35">
      <c r="AH3943" s="9"/>
      <c r="AI3943" s="9"/>
      <c r="AJ3943" s="4"/>
      <c r="AK3943" s="4"/>
    </row>
    <row r="3944" spans="34:37" x14ac:dyDescent="0.35">
      <c r="AH3944" s="9"/>
      <c r="AI3944" s="9"/>
      <c r="AJ3944" s="4"/>
      <c r="AK3944" s="4"/>
    </row>
    <row r="3945" spans="34:37" x14ac:dyDescent="0.35">
      <c r="AH3945" s="9"/>
      <c r="AI3945" s="9"/>
      <c r="AJ3945" s="4"/>
      <c r="AK3945" s="4"/>
    </row>
    <row r="3946" spans="34:37" x14ac:dyDescent="0.35">
      <c r="AH3946" s="9"/>
      <c r="AI3946" s="9"/>
      <c r="AJ3946" s="4"/>
      <c r="AK3946" s="4"/>
    </row>
    <row r="3947" spans="34:37" x14ac:dyDescent="0.35">
      <c r="AH3947" s="9"/>
      <c r="AI3947" s="9"/>
      <c r="AJ3947" s="4"/>
      <c r="AK3947" s="4"/>
    </row>
    <row r="3948" spans="34:37" x14ac:dyDescent="0.35">
      <c r="AH3948" s="9"/>
      <c r="AI3948" s="9"/>
      <c r="AJ3948" s="4"/>
      <c r="AK3948" s="4"/>
    </row>
    <row r="3949" spans="34:37" x14ac:dyDescent="0.35">
      <c r="AH3949" s="9"/>
      <c r="AI3949" s="9"/>
      <c r="AJ3949" s="4"/>
      <c r="AK3949" s="4"/>
    </row>
    <row r="3950" spans="34:37" x14ac:dyDescent="0.35">
      <c r="AH3950" s="9"/>
      <c r="AI3950" s="9"/>
      <c r="AJ3950" s="4"/>
      <c r="AK3950" s="4"/>
    </row>
    <row r="3951" spans="34:37" x14ac:dyDescent="0.35">
      <c r="AH3951" s="9"/>
      <c r="AI3951" s="9"/>
      <c r="AJ3951" s="4"/>
      <c r="AK3951" s="4"/>
    </row>
    <row r="3952" spans="34:37" x14ac:dyDescent="0.35">
      <c r="AH3952" s="9"/>
      <c r="AI3952" s="9"/>
      <c r="AJ3952" s="4"/>
      <c r="AK3952" s="4"/>
    </row>
    <row r="3953" spans="34:37" x14ac:dyDescent="0.35">
      <c r="AH3953" s="9"/>
      <c r="AI3953" s="9"/>
      <c r="AJ3953" s="4"/>
      <c r="AK3953" s="4"/>
    </row>
    <row r="3954" spans="34:37" x14ac:dyDescent="0.35">
      <c r="AH3954" s="9"/>
      <c r="AI3954" s="9"/>
      <c r="AJ3954" s="4"/>
      <c r="AK3954" s="4"/>
    </row>
    <row r="3955" spans="34:37" x14ac:dyDescent="0.35">
      <c r="AH3955" s="9"/>
      <c r="AI3955" s="9"/>
      <c r="AJ3955" s="4"/>
      <c r="AK3955" s="4"/>
    </row>
    <row r="3956" spans="34:37" x14ac:dyDescent="0.35">
      <c r="AH3956" s="9"/>
      <c r="AI3956" s="9"/>
      <c r="AJ3956" s="4"/>
      <c r="AK3956" s="4"/>
    </row>
    <row r="3957" spans="34:37" x14ac:dyDescent="0.35">
      <c r="AH3957" s="9"/>
      <c r="AI3957" s="9"/>
      <c r="AJ3957" s="4"/>
      <c r="AK3957" s="4"/>
    </row>
    <row r="3958" spans="34:37" x14ac:dyDescent="0.35">
      <c r="AH3958" s="9"/>
      <c r="AI3958" s="9"/>
      <c r="AJ3958" s="4"/>
      <c r="AK3958" s="4"/>
    </row>
    <row r="3959" spans="34:37" x14ac:dyDescent="0.35">
      <c r="AH3959" s="9"/>
      <c r="AI3959" s="9"/>
      <c r="AJ3959" s="4"/>
      <c r="AK3959" s="4"/>
    </row>
    <row r="3960" spans="34:37" x14ac:dyDescent="0.35">
      <c r="AH3960" s="9"/>
      <c r="AI3960" s="9"/>
      <c r="AJ3960" s="4"/>
      <c r="AK3960" s="4"/>
    </row>
    <row r="3961" spans="34:37" x14ac:dyDescent="0.35">
      <c r="AH3961" s="9"/>
      <c r="AI3961" s="9"/>
      <c r="AJ3961" s="4"/>
      <c r="AK3961" s="4"/>
    </row>
    <row r="3962" spans="34:37" x14ac:dyDescent="0.35">
      <c r="AH3962" s="9"/>
      <c r="AI3962" s="9"/>
      <c r="AJ3962" s="4"/>
      <c r="AK3962" s="4"/>
    </row>
    <row r="3963" spans="34:37" x14ac:dyDescent="0.35">
      <c r="AH3963" s="9"/>
      <c r="AI3963" s="9"/>
      <c r="AJ3963" s="4"/>
      <c r="AK3963" s="4"/>
    </row>
    <row r="3964" spans="34:37" x14ac:dyDescent="0.35">
      <c r="AH3964" s="9"/>
      <c r="AI3964" s="9"/>
      <c r="AJ3964" s="4"/>
      <c r="AK3964" s="4"/>
    </row>
    <row r="3965" spans="34:37" x14ac:dyDescent="0.35">
      <c r="AH3965" s="9"/>
      <c r="AI3965" s="9"/>
      <c r="AJ3965" s="4"/>
      <c r="AK3965" s="4"/>
    </row>
    <row r="3966" spans="34:37" x14ac:dyDescent="0.35">
      <c r="AH3966" s="9"/>
      <c r="AI3966" s="9"/>
      <c r="AJ3966" s="4"/>
      <c r="AK3966" s="4"/>
    </row>
    <row r="3967" spans="34:37" x14ac:dyDescent="0.35">
      <c r="AH3967" s="9"/>
      <c r="AI3967" s="9"/>
      <c r="AJ3967" s="4"/>
      <c r="AK3967" s="4"/>
    </row>
    <row r="3968" spans="34:37" x14ac:dyDescent="0.35">
      <c r="AH3968" s="9"/>
      <c r="AI3968" s="9"/>
      <c r="AJ3968" s="4"/>
      <c r="AK3968" s="4"/>
    </row>
    <row r="3969" spans="34:37" x14ac:dyDescent="0.35">
      <c r="AH3969" s="9"/>
      <c r="AI3969" s="9"/>
      <c r="AJ3969" s="4"/>
      <c r="AK3969" s="4"/>
    </row>
    <row r="3970" spans="34:37" x14ac:dyDescent="0.35">
      <c r="AH3970" s="9"/>
      <c r="AI3970" s="9"/>
      <c r="AJ3970" s="4"/>
      <c r="AK3970" s="4"/>
    </row>
    <row r="3971" spans="34:37" x14ac:dyDescent="0.35">
      <c r="AH3971" s="9"/>
      <c r="AI3971" s="9"/>
      <c r="AJ3971" s="4"/>
      <c r="AK3971" s="4"/>
    </row>
    <row r="3972" spans="34:37" x14ac:dyDescent="0.35">
      <c r="AH3972" s="9"/>
      <c r="AI3972" s="9"/>
      <c r="AJ3972" s="4"/>
      <c r="AK3972" s="4"/>
    </row>
    <row r="3973" spans="34:37" x14ac:dyDescent="0.35">
      <c r="AH3973" s="9"/>
      <c r="AI3973" s="9"/>
      <c r="AJ3973" s="4"/>
      <c r="AK3973" s="4"/>
    </row>
    <row r="3974" spans="34:37" x14ac:dyDescent="0.35">
      <c r="AH3974" s="9"/>
      <c r="AI3974" s="9"/>
      <c r="AJ3974" s="4"/>
      <c r="AK3974" s="4"/>
    </row>
    <row r="3975" spans="34:37" x14ac:dyDescent="0.35">
      <c r="AH3975" s="9"/>
      <c r="AI3975" s="9"/>
      <c r="AJ3975" s="4"/>
      <c r="AK3975" s="4"/>
    </row>
    <row r="3976" spans="34:37" x14ac:dyDescent="0.35">
      <c r="AH3976" s="9"/>
      <c r="AI3976" s="9"/>
      <c r="AJ3976" s="4"/>
      <c r="AK3976" s="4"/>
    </row>
    <row r="3977" spans="34:37" x14ac:dyDescent="0.35">
      <c r="AH3977" s="9"/>
      <c r="AI3977" s="9"/>
      <c r="AJ3977" s="4"/>
      <c r="AK3977" s="4"/>
    </row>
    <row r="3978" spans="34:37" x14ac:dyDescent="0.35">
      <c r="AH3978" s="9"/>
      <c r="AI3978" s="9"/>
      <c r="AJ3978" s="4"/>
      <c r="AK3978" s="4"/>
    </row>
    <row r="3979" spans="34:37" x14ac:dyDescent="0.35">
      <c r="AH3979" s="9"/>
      <c r="AI3979" s="9"/>
      <c r="AJ3979" s="4"/>
      <c r="AK3979" s="4"/>
    </row>
    <row r="3980" spans="34:37" x14ac:dyDescent="0.35">
      <c r="AH3980" s="9"/>
      <c r="AI3980" s="9"/>
      <c r="AJ3980" s="4"/>
      <c r="AK3980" s="4"/>
    </row>
    <row r="3981" spans="34:37" x14ac:dyDescent="0.35">
      <c r="AH3981" s="9"/>
      <c r="AI3981" s="9"/>
      <c r="AJ3981" s="4"/>
      <c r="AK3981" s="4"/>
    </row>
    <row r="3982" spans="34:37" x14ac:dyDescent="0.35">
      <c r="AH3982" s="9"/>
      <c r="AI3982" s="9"/>
      <c r="AJ3982" s="4"/>
      <c r="AK3982" s="4"/>
    </row>
    <row r="3983" spans="34:37" x14ac:dyDescent="0.35">
      <c r="AH3983" s="9"/>
      <c r="AI3983" s="9"/>
      <c r="AJ3983" s="4"/>
      <c r="AK3983" s="4"/>
    </row>
    <row r="3984" spans="34:37" x14ac:dyDescent="0.35">
      <c r="AH3984" s="9"/>
      <c r="AI3984" s="9"/>
      <c r="AJ3984" s="4"/>
      <c r="AK3984" s="4"/>
    </row>
    <row r="3985" spans="34:37" x14ac:dyDescent="0.35">
      <c r="AH3985" s="9"/>
      <c r="AI3985" s="9"/>
      <c r="AJ3985" s="4"/>
      <c r="AK3985" s="4"/>
    </row>
    <row r="3986" spans="34:37" x14ac:dyDescent="0.35">
      <c r="AH3986" s="9"/>
      <c r="AI3986" s="9"/>
      <c r="AJ3986" s="4"/>
      <c r="AK3986" s="4"/>
    </row>
    <row r="3987" spans="34:37" x14ac:dyDescent="0.35">
      <c r="AH3987" s="9"/>
      <c r="AI3987" s="9"/>
      <c r="AJ3987" s="4"/>
      <c r="AK3987" s="4"/>
    </row>
    <row r="3988" spans="34:37" x14ac:dyDescent="0.35">
      <c r="AH3988" s="9"/>
      <c r="AI3988" s="9"/>
      <c r="AJ3988" s="4"/>
      <c r="AK3988" s="4"/>
    </row>
    <row r="3989" spans="34:37" x14ac:dyDescent="0.35">
      <c r="AH3989" s="9"/>
      <c r="AI3989" s="9"/>
      <c r="AJ3989" s="4"/>
      <c r="AK3989" s="4"/>
    </row>
    <row r="3990" spans="34:37" x14ac:dyDescent="0.35">
      <c r="AH3990" s="9"/>
      <c r="AI3990" s="9"/>
      <c r="AJ3990" s="4"/>
      <c r="AK3990" s="4"/>
    </row>
    <row r="3991" spans="34:37" x14ac:dyDescent="0.35">
      <c r="AH3991" s="9"/>
      <c r="AI3991" s="9"/>
      <c r="AJ3991" s="4"/>
      <c r="AK3991" s="4"/>
    </row>
    <row r="3992" spans="34:37" x14ac:dyDescent="0.35">
      <c r="AH3992" s="9"/>
      <c r="AI3992" s="9"/>
      <c r="AJ3992" s="4"/>
      <c r="AK3992" s="4"/>
    </row>
    <row r="3993" spans="34:37" x14ac:dyDescent="0.35">
      <c r="AH3993" s="9"/>
      <c r="AI3993" s="9"/>
      <c r="AJ3993" s="4"/>
      <c r="AK3993" s="4"/>
    </row>
    <row r="3994" spans="34:37" x14ac:dyDescent="0.35">
      <c r="AH3994" s="9"/>
      <c r="AI3994" s="9"/>
      <c r="AJ3994" s="4"/>
      <c r="AK3994" s="4"/>
    </row>
    <row r="3995" spans="34:37" x14ac:dyDescent="0.35">
      <c r="AH3995" s="9"/>
      <c r="AI3995" s="9"/>
      <c r="AJ3995" s="4"/>
      <c r="AK3995" s="4"/>
    </row>
    <row r="3996" spans="34:37" x14ac:dyDescent="0.35">
      <c r="AH3996" s="9"/>
      <c r="AI3996" s="9"/>
      <c r="AJ3996" s="4"/>
      <c r="AK3996" s="4"/>
    </row>
    <row r="3997" spans="34:37" x14ac:dyDescent="0.35">
      <c r="AH3997" s="9"/>
      <c r="AI3997" s="9"/>
      <c r="AJ3997" s="4"/>
      <c r="AK3997" s="4"/>
    </row>
    <row r="3998" spans="34:37" x14ac:dyDescent="0.35">
      <c r="AH3998" s="9"/>
      <c r="AI3998" s="9"/>
      <c r="AJ3998" s="4"/>
      <c r="AK3998" s="4"/>
    </row>
    <row r="3999" spans="34:37" x14ac:dyDescent="0.35">
      <c r="AH3999" s="9"/>
      <c r="AI3999" s="9"/>
      <c r="AJ3999" s="4"/>
      <c r="AK3999" s="4"/>
    </row>
    <row r="4000" spans="34:37" x14ac:dyDescent="0.35">
      <c r="AH4000" s="9"/>
      <c r="AI4000" s="9"/>
      <c r="AJ4000" s="4"/>
      <c r="AK4000" s="4"/>
    </row>
    <row r="4001" spans="34:37" x14ac:dyDescent="0.35">
      <c r="AH4001" s="9"/>
      <c r="AI4001" s="9"/>
      <c r="AJ4001" s="4"/>
      <c r="AK4001" s="4"/>
    </row>
    <row r="4002" spans="34:37" x14ac:dyDescent="0.35">
      <c r="AH4002" s="9"/>
      <c r="AI4002" s="9"/>
      <c r="AJ4002" s="4"/>
      <c r="AK4002" s="4"/>
    </row>
    <row r="4003" spans="34:37" x14ac:dyDescent="0.35">
      <c r="AH4003" s="9"/>
      <c r="AI4003" s="9"/>
      <c r="AJ4003" s="4"/>
      <c r="AK4003" s="4"/>
    </row>
    <row r="4004" spans="34:37" x14ac:dyDescent="0.35">
      <c r="AH4004" s="9"/>
      <c r="AI4004" s="9"/>
      <c r="AJ4004" s="4"/>
      <c r="AK4004" s="4"/>
    </row>
    <row r="4005" spans="34:37" x14ac:dyDescent="0.35">
      <c r="AH4005" s="9"/>
      <c r="AI4005" s="9"/>
      <c r="AJ4005" s="4"/>
      <c r="AK4005" s="4"/>
    </row>
    <row r="4006" spans="34:37" x14ac:dyDescent="0.35">
      <c r="AH4006" s="9"/>
      <c r="AI4006" s="9"/>
      <c r="AJ4006" s="4"/>
      <c r="AK4006" s="4"/>
    </row>
    <row r="4007" spans="34:37" x14ac:dyDescent="0.35">
      <c r="AH4007" s="9"/>
      <c r="AI4007" s="9"/>
      <c r="AJ4007" s="4"/>
      <c r="AK4007" s="4"/>
    </row>
    <row r="4008" spans="34:37" x14ac:dyDescent="0.35">
      <c r="AH4008" s="9"/>
      <c r="AI4008" s="9"/>
      <c r="AJ4008" s="4"/>
      <c r="AK4008" s="4"/>
    </row>
    <row r="4009" spans="34:37" x14ac:dyDescent="0.35">
      <c r="AH4009" s="9"/>
      <c r="AI4009" s="9"/>
      <c r="AJ4009" s="4"/>
      <c r="AK4009" s="4"/>
    </row>
    <row r="4010" spans="34:37" x14ac:dyDescent="0.35">
      <c r="AH4010" s="9"/>
      <c r="AI4010" s="9"/>
      <c r="AJ4010" s="4"/>
      <c r="AK4010" s="4"/>
    </row>
    <row r="4011" spans="34:37" x14ac:dyDescent="0.35">
      <c r="AH4011" s="9"/>
      <c r="AI4011" s="9"/>
      <c r="AJ4011" s="4"/>
      <c r="AK4011" s="4"/>
    </row>
    <row r="4012" spans="34:37" x14ac:dyDescent="0.35">
      <c r="AH4012" s="9"/>
      <c r="AI4012" s="9"/>
      <c r="AJ4012" s="4"/>
      <c r="AK4012" s="4"/>
    </row>
    <row r="4013" spans="34:37" x14ac:dyDescent="0.35">
      <c r="AH4013" s="9"/>
      <c r="AI4013" s="9"/>
      <c r="AJ4013" s="4"/>
      <c r="AK4013" s="4"/>
    </row>
    <row r="4014" spans="34:37" x14ac:dyDescent="0.35">
      <c r="AH4014" s="9"/>
      <c r="AI4014" s="9"/>
      <c r="AJ4014" s="4"/>
      <c r="AK4014" s="4"/>
    </row>
    <row r="4015" spans="34:37" x14ac:dyDescent="0.35">
      <c r="AH4015" s="9"/>
      <c r="AI4015" s="9"/>
      <c r="AJ4015" s="4"/>
      <c r="AK4015" s="4"/>
    </row>
    <row r="4016" spans="34:37" x14ac:dyDescent="0.35">
      <c r="AH4016" s="9"/>
      <c r="AI4016" s="9"/>
      <c r="AJ4016" s="4"/>
      <c r="AK4016" s="4"/>
    </row>
    <row r="4017" spans="34:37" x14ac:dyDescent="0.35">
      <c r="AH4017" s="9"/>
      <c r="AI4017" s="9"/>
      <c r="AJ4017" s="4"/>
      <c r="AK4017" s="4"/>
    </row>
    <row r="4018" spans="34:37" x14ac:dyDescent="0.35">
      <c r="AH4018" s="9"/>
      <c r="AI4018" s="9"/>
      <c r="AJ4018" s="4"/>
      <c r="AK4018" s="4"/>
    </row>
    <row r="4019" spans="34:37" x14ac:dyDescent="0.35">
      <c r="AH4019" s="9"/>
      <c r="AI4019" s="9"/>
      <c r="AJ4019" s="4"/>
      <c r="AK4019" s="4"/>
    </row>
    <row r="4020" spans="34:37" x14ac:dyDescent="0.35">
      <c r="AH4020" s="9"/>
      <c r="AI4020" s="9"/>
      <c r="AJ4020" s="4"/>
      <c r="AK4020" s="4"/>
    </row>
    <row r="4021" spans="34:37" x14ac:dyDescent="0.35">
      <c r="AH4021" s="9"/>
      <c r="AI4021" s="9"/>
      <c r="AJ4021" s="4"/>
      <c r="AK4021" s="4"/>
    </row>
    <row r="4022" spans="34:37" x14ac:dyDescent="0.35">
      <c r="AH4022" s="9"/>
      <c r="AI4022" s="9"/>
      <c r="AJ4022" s="4"/>
      <c r="AK4022" s="4"/>
    </row>
    <row r="4023" spans="34:37" x14ac:dyDescent="0.35">
      <c r="AH4023" s="9"/>
      <c r="AI4023" s="9"/>
      <c r="AJ4023" s="4"/>
      <c r="AK4023" s="4"/>
    </row>
    <row r="4024" spans="34:37" x14ac:dyDescent="0.35">
      <c r="AH4024" s="9"/>
      <c r="AI4024" s="9"/>
      <c r="AJ4024" s="4"/>
      <c r="AK4024" s="4"/>
    </row>
    <row r="4025" spans="34:37" x14ac:dyDescent="0.35">
      <c r="AH4025" s="9"/>
      <c r="AI4025" s="9"/>
      <c r="AJ4025" s="4"/>
      <c r="AK4025" s="4"/>
    </row>
    <row r="4026" spans="34:37" x14ac:dyDescent="0.35">
      <c r="AH4026" s="9"/>
      <c r="AI4026" s="9"/>
      <c r="AJ4026" s="4"/>
      <c r="AK4026" s="4"/>
    </row>
    <row r="4027" spans="34:37" x14ac:dyDescent="0.35">
      <c r="AH4027" s="9"/>
      <c r="AI4027" s="9"/>
      <c r="AJ4027" s="4"/>
      <c r="AK4027" s="4"/>
    </row>
    <row r="4028" spans="34:37" x14ac:dyDescent="0.35">
      <c r="AH4028" s="9"/>
      <c r="AI4028" s="9"/>
      <c r="AJ4028" s="4"/>
      <c r="AK4028" s="4"/>
    </row>
    <row r="4029" spans="34:37" x14ac:dyDescent="0.35">
      <c r="AH4029" s="9"/>
      <c r="AI4029" s="9"/>
      <c r="AJ4029" s="4"/>
      <c r="AK4029" s="4"/>
    </row>
    <row r="4030" spans="34:37" x14ac:dyDescent="0.35">
      <c r="AH4030" s="9"/>
      <c r="AI4030" s="9"/>
      <c r="AJ4030" s="4"/>
      <c r="AK4030" s="4"/>
    </row>
    <row r="4031" spans="34:37" x14ac:dyDescent="0.35">
      <c r="AH4031" s="9"/>
      <c r="AI4031" s="9"/>
      <c r="AJ4031" s="4"/>
      <c r="AK4031" s="4"/>
    </row>
    <row r="4032" spans="34:37" x14ac:dyDescent="0.35">
      <c r="AH4032" s="9"/>
      <c r="AI4032" s="9"/>
      <c r="AJ4032" s="4"/>
      <c r="AK4032" s="4"/>
    </row>
    <row r="4033" spans="34:37" x14ac:dyDescent="0.35">
      <c r="AH4033" s="9"/>
      <c r="AI4033" s="9"/>
      <c r="AJ4033" s="4"/>
      <c r="AK4033" s="4"/>
    </row>
    <row r="4034" spans="34:37" x14ac:dyDescent="0.35">
      <c r="AH4034" s="9"/>
      <c r="AI4034" s="9"/>
      <c r="AJ4034" s="4"/>
      <c r="AK4034" s="4"/>
    </row>
    <row r="4035" spans="34:37" x14ac:dyDescent="0.35">
      <c r="AH4035" s="9"/>
      <c r="AI4035" s="9"/>
      <c r="AJ4035" s="4"/>
      <c r="AK4035" s="4"/>
    </row>
    <row r="4036" spans="34:37" x14ac:dyDescent="0.35">
      <c r="AH4036" s="9"/>
      <c r="AI4036" s="9"/>
      <c r="AJ4036" s="4"/>
      <c r="AK4036" s="4"/>
    </row>
    <row r="4037" spans="34:37" x14ac:dyDescent="0.35">
      <c r="AH4037" s="9"/>
      <c r="AI4037" s="9"/>
      <c r="AJ4037" s="4"/>
      <c r="AK4037" s="4"/>
    </row>
    <row r="4038" spans="34:37" x14ac:dyDescent="0.35">
      <c r="AH4038" s="9"/>
      <c r="AI4038" s="9"/>
      <c r="AJ4038" s="4"/>
      <c r="AK4038" s="4"/>
    </row>
    <row r="4039" spans="34:37" x14ac:dyDescent="0.35">
      <c r="AH4039" s="9"/>
      <c r="AI4039" s="9"/>
      <c r="AJ4039" s="4"/>
      <c r="AK4039" s="4"/>
    </row>
    <row r="4040" spans="34:37" x14ac:dyDescent="0.35">
      <c r="AH4040" s="9"/>
      <c r="AI4040" s="9"/>
      <c r="AJ4040" s="4"/>
      <c r="AK4040" s="4"/>
    </row>
    <row r="4041" spans="34:37" x14ac:dyDescent="0.35">
      <c r="AH4041" s="9"/>
      <c r="AI4041" s="9"/>
      <c r="AJ4041" s="4"/>
      <c r="AK4041" s="4"/>
    </row>
    <row r="4042" spans="34:37" x14ac:dyDescent="0.35">
      <c r="AH4042" s="9"/>
      <c r="AI4042" s="9"/>
      <c r="AJ4042" s="4"/>
      <c r="AK4042" s="4"/>
    </row>
    <row r="4043" spans="34:37" x14ac:dyDescent="0.35">
      <c r="AH4043" s="9"/>
      <c r="AI4043" s="9"/>
      <c r="AJ4043" s="4"/>
      <c r="AK4043" s="4"/>
    </row>
    <row r="4044" spans="34:37" x14ac:dyDescent="0.35">
      <c r="AH4044" s="9"/>
      <c r="AI4044" s="9"/>
      <c r="AJ4044" s="4"/>
      <c r="AK4044" s="4"/>
    </row>
    <row r="4045" spans="34:37" x14ac:dyDescent="0.35">
      <c r="AH4045" s="9"/>
      <c r="AI4045" s="9"/>
      <c r="AJ4045" s="4"/>
      <c r="AK4045" s="4"/>
    </row>
    <row r="4046" spans="34:37" x14ac:dyDescent="0.35">
      <c r="AH4046" s="9"/>
      <c r="AI4046" s="9"/>
      <c r="AJ4046" s="4"/>
      <c r="AK4046" s="4"/>
    </row>
    <row r="4047" spans="34:37" x14ac:dyDescent="0.35">
      <c r="AH4047" s="9"/>
      <c r="AI4047" s="9"/>
      <c r="AJ4047" s="4"/>
      <c r="AK4047" s="4"/>
    </row>
    <row r="4048" spans="34:37" x14ac:dyDescent="0.35">
      <c r="AH4048" s="9"/>
      <c r="AI4048" s="9"/>
      <c r="AJ4048" s="4"/>
      <c r="AK4048" s="4"/>
    </row>
    <row r="4049" spans="34:37" x14ac:dyDescent="0.35">
      <c r="AH4049" s="9"/>
      <c r="AI4049" s="9"/>
      <c r="AJ4049" s="4"/>
      <c r="AK4049" s="4"/>
    </row>
    <row r="4050" spans="34:37" x14ac:dyDescent="0.35">
      <c r="AH4050" s="9"/>
      <c r="AI4050" s="9"/>
      <c r="AJ4050" s="4"/>
      <c r="AK4050" s="4"/>
    </row>
    <row r="4051" spans="34:37" x14ac:dyDescent="0.35">
      <c r="AH4051" s="9"/>
      <c r="AI4051" s="9"/>
      <c r="AJ4051" s="4"/>
      <c r="AK4051" s="4"/>
    </row>
    <row r="4052" spans="34:37" x14ac:dyDescent="0.35">
      <c r="AH4052" s="9"/>
      <c r="AI4052" s="9"/>
      <c r="AJ4052" s="4"/>
      <c r="AK4052" s="4"/>
    </row>
    <row r="4053" spans="34:37" x14ac:dyDescent="0.35">
      <c r="AH4053" s="9"/>
      <c r="AI4053" s="9"/>
      <c r="AJ4053" s="4"/>
      <c r="AK4053" s="4"/>
    </row>
    <row r="4054" spans="34:37" x14ac:dyDescent="0.35">
      <c r="AH4054" s="9"/>
      <c r="AI4054" s="9"/>
      <c r="AJ4054" s="4"/>
      <c r="AK4054" s="4"/>
    </row>
    <row r="4055" spans="34:37" x14ac:dyDescent="0.35">
      <c r="AH4055" s="9"/>
      <c r="AI4055" s="9"/>
      <c r="AJ4055" s="4"/>
      <c r="AK4055" s="4"/>
    </row>
    <row r="4056" spans="34:37" x14ac:dyDescent="0.35">
      <c r="AH4056" s="9"/>
      <c r="AI4056" s="9"/>
      <c r="AJ4056" s="4"/>
      <c r="AK4056" s="4"/>
    </row>
    <row r="4057" spans="34:37" x14ac:dyDescent="0.35">
      <c r="AH4057" s="9"/>
      <c r="AI4057" s="9"/>
      <c r="AJ4057" s="4"/>
      <c r="AK4057" s="4"/>
    </row>
    <row r="4058" spans="34:37" x14ac:dyDescent="0.35">
      <c r="AH4058" s="9"/>
      <c r="AI4058" s="9"/>
      <c r="AJ4058" s="4"/>
      <c r="AK4058" s="4"/>
    </row>
    <row r="4059" spans="34:37" x14ac:dyDescent="0.35">
      <c r="AH4059" s="9"/>
      <c r="AI4059" s="9"/>
      <c r="AJ4059" s="4"/>
      <c r="AK4059" s="4"/>
    </row>
    <row r="4060" spans="34:37" x14ac:dyDescent="0.35">
      <c r="AH4060" s="9"/>
      <c r="AI4060" s="9"/>
      <c r="AJ4060" s="4"/>
      <c r="AK4060" s="4"/>
    </row>
    <row r="4061" spans="34:37" x14ac:dyDescent="0.35">
      <c r="AH4061" s="9"/>
      <c r="AI4061" s="9"/>
      <c r="AJ4061" s="4"/>
      <c r="AK4061" s="4"/>
    </row>
    <row r="4062" spans="34:37" x14ac:dyDescent="0.35">
      <c r="AH4062" s="9"/>
      <c r="AI4062" s="9"/>
      <c r="AJ4062" s="4"/>
      <c r="AK4062" s="4"/>
    </row>
    <row r="4063" spans="34:37" x14ac:dyDescent="0.35">
      <c r="AH4063" s="9"/>
      <c r="AI4063" s="9"/>
      <c r="AJ4063" s="4"/>
      <c r="AK4063" s="4"/>
    </row>
    <row r="4064" spans="34:37" x14ac:dyDescent="0.35">
      <c r="AH4064" s="9"/>
      <c r="AI4064" s="9"/>
      <c r="AJ4064" s="4"/>
      <c r="AK4064" s="4"/>
    </row>
    <row r="4065" spans="34:37" x14ac:dyDescent="0.35">
      <c r="AH4065" s="9"/>
      <c r="AI4065" s="9"/>
      <c r="AJ4065" s="4"/>
      <c r="AK4065" s="4"/>
    </row>
    <row r="4066" spans="34:37" x14ac:dyDescent="0.35">
      <c r="AH4066" s="9"/>
      <c r="AI4066" s="9"/>
      <c r="AJ4066" s="4"/>
      <c r="AK4066" s="4"/>
    </row>
    <row r="4067" spans="34:37" x14ac:dyDescent="0.35">
      <c r="AH4067" s="9"/>
      <c r="AI4067" s="9"/>
      <c r="AJ4067" s="4"/>
      <c r="AK4067" s="4"/>
    </row>
    <row r="4068" spans="34:37" x14ac:dyDescent="0.35">
      <c r="AH4068" s="9"/>
      <c r="AI4068" s="9"/>
      <c r="AJ4068" s="4"/>
      <c r="AK4068" s="4"/>
    </row>
    <row r="4069" spans="34:37" x14ac:dyDescent="0.35">
      <c r="AH4069" s="9"/>
      <c r="AI4069" s="9"/>
      <c r="AJ4069" s="4"/>
      <c r="AK4069" s="4"/>
    </row>
    <row r="4070" spans="34:37" x14ac:dyDescent="0.35">
      <c r="AH4070" s="9"/>
      <c r="AI4070" s="9"/>
      <c r="AJ4070" s="4"/>
      <c r="AK4070" s="4"/>
    </row>
    <row r="4071" spans="34:37" x14ac:dyDescent="0.35">
      <c r="AH4071" s="9"/>
      <c r="AI4071" s="9"/>
      <c r="AJ4071" s="4"/>
      <c r="AK4071" s="4"/>
    </row>
    <row r="4072" spans="34:37" x14ac:dyDescent="0.35">
      <c r="AH4072" s="9"/>
      <c r="AI4072" s="9"/>
      <c r="AJ4072" s="4"/>
      <c r="AK4072" s="4"/>
    </row>
    <row r="4073" spans="34:37" x14ac:dyDescent="0.35">
      <c r="AH4073" s="9"/>
      <c r="AI4073" s="9"/>
      <c r="AJ4073" s="4"/>
      <c r="AK4073" s="4"/>
    </row>
    <row r="4074" spans="34:37" x14ac:dyDescent="0.35">
      <c r="AH4074" s="9"/>
      <c r="AI4074" s="9"/>
      <c r="AJ4074" s="4"/>
      <c r="AK4074" s="4"/>
    </row>
    <row r="4075" spans="34:37" x14ac:dyDescent="0.35">
      <c r="AH4075" s="9"/>
      <c r="AI4075" s="9"/>
      <c r="AJ4075" s="4"/>
      <c r="AK4075" s="4"/>
    </row>
    <row r="4076" spans="34:37" x14ac:dyDescent="0.35">
      <c r="AH4076" s="9"/>
      <c r="AI4076" s="9"/>
      <c r="AJ4076" s="4"/>
      <c r="AK4076" s="4"/>
    </row>
    <row r="4077" spans="34:37" x14ac:dyDescent="0.35">
      <c r="AH4077" s="9"/>
      <c r="AI4077" s="9"/>
      <c r="AJ4077" s="4"/>
      <c r="AK4077" s="4"/>
    </row>
    <row r="4078" spans="34:37" x14ac:dyDescent="0.35">
      <c r="AH4078" s="9"/>
      <c r="AI4078" s="9"/>
      <c r="AJ4078" s="4"/>
      <c r="AK4078" s="4"/>
    </row>
    <row r="4079" spans="34:37" x14ac:dyDescent="0.35">
      <c r="AH4079" s="9"/>
      <c r="AI4079" s="9"/>
      <c r="AJ4079" s="4"/>
      <c r="AK4079" s="4"/>
    </row>
    <row r="4080" spans="34:37" x14ac:dyDescent="0.35">
      <c r="AH4080" s="9"/>
      <c r="AI4080" s="9"/>
      <c r="AJ4080" s="4"/>
      <c r="AK4080" s="4"/>
    </row>
    <row r="4081" spans="34:37" x14ac:dyDescent="0.35">
      <c r="AH4081" s="9"/>
      <c r="AI4081" s="9"/>
      <c r="AJ4081" s="4"/>
      <c r="AK4081" s="4"/>
    </row>
    <row r="4082" spans="34:37" x14ac:dyDescent="0.35">
      <c r="AH4082" s="9"/>
      <c r="AI4082" s="9"/>
      <c r="AJ4082" s="4"/>
      <c r="AK4082" s="4"/>
    </row>
    <row r="4083" spans="34:37" x14ac:dyDescent="0.35">
      <c r="AH4083" s="9"/>
      <c r="AI4083" s="9"/>
      <c r="AJ4083" s="4"/>
      <c r="AK4083" s="4"/>
    </row>
    <row r="4084" spans="34:37" x14ac:dyDescent="0.35">
      <c r="AH4084" s="9"/>
      <c r="AI4084" s="9"/>
      <c r="AJ4084" s="4"/>
      <c r="AK4084" s="4"/>
    </row>
    <row r="4085" spans="34:37" x14ac:dyDescent="0.35">
      <c r="AH4085" s="9"/>
      <c r="AI4085" s="9"/>
      <c r="AJ4085" s="4"/>
      <c r="AK4085" s="4"/>
    </row>
    <row r="4086" spans="34:37" x14ac:dyDescent="0.35">
      <c r="AH4086" s="9"/>
      <c r="AI4086" s="9"/>
      <c r="AJ4086" s="4"/>
      <c r="AK4086" s="4"/>
    </row>
    <row r="4087" spans="34:37" x14ac:dyDescent="0.35">
      <c r="AH4087" s="9"/>
      <c r="AI4087" s="9"/>
      <c r="AJ4087" s="4"/>
      <c r="AK4087" s="4"/>
    </row>
    <row r="4088" spans="34:37" x14ac:dyDescent="0.35">
      <c r="AH4088" s="9"/>
      <c r="AI4088" s="9"/>
      <c r="AJ4088" s="4"/>
      <c r="AK4088" s="4"/>
    </row>
    <row r="4089" spans="34:37" x14ac:dyDescent="0.35">
      <c r="AH4089" s="9"/>
      <c r="AI4089" s="9"/>
      <c r="AJ4089" s="4"/>
      <c r="AK4089" s="4"/>
    </row>
    <row r="4090" spans="34:37" x14ac:dyDescent="0.35">
      <c r="AH4090" s="9"/>
      <c r="AI4090" s="9"/>
      <c r="AJ4090" s="4"/>
      <c r="AK4090" s="4"/>
    </row>
    <row r="4091" spans="34:37" x14ac:dyDescent="0.35">
      <c r="AH4091" s="9"/>
      <c r="AI4091" s="9"/>
      <c r="AJ4091" s="4"/>
      <c r="AK4091" s="4"/>
    </row>
    <row r="4092" spans="34:37" x14ac:dyDescent="0.35">
      <c r="AH4092" s="9"/>
      <c r="AI4092" s="9"/>
      <c r="AJ4092" s="4"/>
      <c r="AK4092" s="4"/>
    </row>
    <row r="4093" spans="34:37" x14ac:dyDescent="0.35">
      <c r="AH4093" s="9"/>
      <c r="AI4093" s="9"/>
      <c r="AJ4093" s="4"/>
      <c r="AK4093" s="4"/>
    </row>
    <row r="4094" spans="34:37" x14ac:dyDescent="0.35">
      <c r="AH4094" s="9"/>
      <c r="AI4094" s="9"/>
      <c r="AJ4094" s="4"/>
      <c r="AK4094" s="4"/>
    </row>
    <row r="4095" spans="34:37" x14ac:dyDescent="0.35">
      <c r="AH4095" s="9"/>
      <c r="AI4095" s="9"/>
      <c r="AJ4095" s="4"/>
      <c r="AK4095" s="4"/>
    </row>
    <row r="4096" spans="34:37" x14ac:dyDescent="0.35">
      <c r="AH4096" s="9"/>
      <c r="AI4096" s="9"/>
      <c r="AJ4096" s="4"/>
      <c r="AK4096" s="4"/>
    </row>
    <row r="4097" spans="34:37" x14ac:dyDescent="0.35">
      <c r="AH4097" s="9"/>
      <c r="AI4097" s="9"/>
      <c r="AJ4097" s="4"/>
      <c r="AK4097" s="4"/>
    </row>
    <row r="4098" spans="34:37" x14ac:dyDescent="0.35">
      <c r="AH4098" s="9"/>
      <c r="AI4098" s="9"/>
      <c r="AJ4098" s="4"/>
      <c r="AK4098" s="4"/>
    </row>
    <row r="4099" spans="34:37" x14ac:dyDescent="0.35">
      <c r="AH4099" s="9"/>
      <c r="AI4099" s="9"/>
      <c r="AJ4099" s="4"/>
      <c r="AK4099" s="4"/>
    </row>
    <row r="4100" spans="34:37" x14ac:dyDescent="0.35">
      <c r="AH4100" s="9"/>
      <c r="AI4100" s="9"/>
      <c r="AJ4100" s="4"/>
      <c r="AK4100" s="4"/>
    </row>
    <row r="4101" spans="34:37" x14ac:dyDescent="0.35">
      <c r="AH4101" s="9"/>
      <c r="AI4101" s="9"/>
      <c r="AJ4101" s="4"/>
      <c r="AK4101" s="4"/>
    </row>
    <row r="4102" spans="34:37" x14ac:dyDescent="0.35">
      <c r="AH4102" s="9"/>
      <c r="AI4102" s="9"/>
      <c r="AJ4102" s="4"/>
      <c r="AK4102" s="4"/>
    </row>
    <row r="4103" spans="34:37" x14ac:dyDescent="0.35">
      <c r="AH4103" s="9"/>
      <c r="AI4103" s="9"/>
      <c r="AJ4103" s="4"/>
      <c r="AK4103" s="4"/>
    </row>
    <row r="4104" spans="34:37" x14ac:dyDescent="0.35">
      <c r="AH4104" s="9"/>
      <c r="AI4104" s="9"/>
      <c r="AJ4104" s="4"/>
      <c r="AK4104" s="4"/>
    </row>
    <row r="4105" spans="34:37" x14ac:dyDescent="0.35">
      <c r="AH4105" s="9"/>
      <c r="AI4105" s="9"/>
      <c r="AJ4105" s="4"/>
      <c r="AK4105" s="4"/>
    </row>
    <row r="4106" spans="34:37" x14ac:dyDescent="0.35">
      <c r="AH4106" s="9"/>
      <c r="AI4106" s="9"/>
      <c r="AJ4106" s="4"/>
      <c r="AK4106" s="4"/>
    </row>
    <row r="4107" spans="34:37" x14ac:dyDescent="0.35">
      <c r="AH4107" s="9"/>
      <c r="AI4107" s="9"/>
      <c r="AJ4107" s="4"/>
      <c r="AK4107" s="4"/>
    </row>
    <row r="4108" spans="34:37" x14ac:dyDescent="0.35">
      <c r="AH4108" s="9"/>
      <c r="AI4108" s="9"/>
      <c r="AJ4108" s="4"/>
      <c r="AK4108" s="4"/>
    </row>
    <row r="4109" spans="34:37" x14ac:dyDescent="0.35">
      <c r="AH4109" s="9"/>
      <c r="AI4109" s="9"/>
      <c r="AJ4109" s="4"/>
      <c r="AK4109" s="4"/>
    </row>
    <row r="4110" spans="34:37" x14ac:dyDescent="0.35">
      <c r="AH4110" s="9"/>
      <c r="AI4110" s="9"/>
      <c r="AJ4110" s="4"/>
      <c r="AK4110" s="4"/>
    </row>
    <row r="4111" spans="34:37" x14ac:dyDescent="0.35">
      <c r="AH4111" s="9"/>
      <c r="AI4111" s="9"/>
      <c r="AJ4111" s="4"/>
      <c r="AK4111" s="4"/>
    </row>
    <row r="4112" spans="34:37" x14ac:dyDescent="0.35">
      <c r="AH4112" s="9"/>
      <c r="AI4112" s="9"/>
      <c r="AJ4112" s="4"/>
      <c r="AK4112" s="4"/>
    </row>
    <row r="4113" spans="34:37" x14ac:dyDescent="0.35">
      <c r="AH4113" s="9"/>
      <c r="AI4113" s="9"/>
      <c r="AJ4113" s="4"/>
      <c r="AK4113" s="4"/>
    </row>
    <row r="4114" spans="34:37" x14ac:dyDescent="0.35">
      <c r="AH4114" s="9"/>
      <c r="AI4114" s="9"/>
      <c r="AJ4114" s="4"/>
      <c r="AK4114" s="4"/>
    </row>
    <row r="4115" spans="34:37" x14ac:dyDescent="0.35">
      <c r="AH4115" s="9"/>
      <c r="AI4115" s="9"/>
      <c r="AJ4115" s="4"/>
      <c r="AK4115" s="4"/>
    </row>
    <row r="4116" spans="34:37" x14ac:dyDescent="0.35">
      <c r="AH4116" s="9"/>
      <c r="AI4116" s="9"/>
      <c r="AJ4116" s="4"/>
      <c r="AK4116" s="4"/>
    </row>
    <row r="4117" spans="34:37" x14ac:dyDescent="0.35">
      <c r="AH4117" s="9"/>
      <c r="AI4117" s="9"/>
      <c r="AJ4117" s="4"/>
      <c r="AK4117" s="4"/>
    </row>
    <row r="4118" spans="34:37" x14ac:dyDescent="0.35">
      <c r="AH4118" s="9"/>
      <c r="AI4118" s="9"/>
      <c r="AJ4118" s="4"/>
      <c r="AK4118" s="4"/>
    </row>
    <row r="4119" spans="34:37" x14ac:dyDescent="0.35">
      <c r="AH4119" s="9"/>
      <c r="AI4119" s="9"/>
      <c r="AJ4119" s="4"/>
      <c r="AK4119" s="4"/>
    </row>
    <row r="4120" spans="34:37" x14ac:dyDescent="0.35">
      <c r="AH4120" s="9"/>
      <c r="AI4120" s="9"/>
      <c r="AJ4120" s="4"/>
      <c r="AK4120" s="4"/>
    </row>
    <row r="4121" spans="34:37" x14ac:dyDescent="0.35">
      <c r="AH4121" s="9"/>
      <c r="AI4121" s="9"/>
      <c r="AJ4121" s="4"/>
      <c r="AK4121" s="4"/>
    </row>
    <row r="4122" spans="34:37" x14ac:dyDescent="0.35">
      <c r="AH4122" s="9"/>
      <c r="AI4122" s="9"/>
      <c r="AJ4122" s="4"/>
      <c r="AK4122" s="4"/>
    </row>
    <row r="4123" spans="34:37" x14ac:dyDescent="0.35">
      <c r="AH4123" s="9"/>
      <c r="AI4123" s="9"/>
      <c r="AJ4123" s="4"/>
      <c r="AK4123" s="4"/>
    </row>
    <row r="4124" spans="34:37" x14ac:dyDescent="0.35">
      <c r="AH4124" s="9"/>
      <c r="AI4124" s="9"/>
      <c r="AJ4124" s="4"/>
      <c r="AK4124" s="4"/>
    </row>
    <row r="4125" spans="34:37" x14ac:dyDescent="0.35">
      <c r="AH4125" s="9"/>
      <c r="AI4125" s="9"/>
      <c r="AJ4125" s="4"/>
      <c r="AK4125" s="4"/>
    </row>
    <row r="4126" spans="34:37" x14ac:dyDescent="0.35">
      <c r="AH4126" s="9"/>
      <c r="AI4126" s="9"/>
      <c r="AJ4126" s="4"/>
      <c r="AK4126" s="4"/>
    </row>
    <row r="4127" spans="34:37" x14ac:dyDescent="0.35">
      <c r="AH4127" s="9"/>
      <c r="AI4127" s="9"/>
      <c r="AJ4127" s="4"/>
      <c r="AK4127" s="4"/>
    </row>
    <row r="4128" spans="34:37" x14ac:dyDescent="0.35">
      <c r="AH4128" s="9"/>
      <c r="AI4128" s="9"/>
      <c r="AJ4128" s="4"/>
      <c r="AK4128" s="4"/>
    </row>
    <row r="4129" spans="34:37" x14ac:dyDescent="0.35">
      <c r="AH4129" s="9"/>
      <c r="AI4129" s="9"/>
      <c r="AJ4129" s="4"/>
      <c r="AK4129" s="4"/>
    </row>
    <row r="4130" spans="34:37" x14ac:dyDescent="0.35">
      <c r="AH4130" s="9"/>
      <c r="AI4130" s="9"/>
      <c r="AJ4130" s="4"/>
      <c r="AK4130" s="4"/>
    </row>
    <row r="4131" spans="34:37" x14ac:dyDescent="0.35">
      <c r="AH4131" s="9"/>
      <c r="AI4131" s="9"/>
      <c r="AJ4131" s="4"/>
      <c r="AK4131" s="4"/>
    </row>
    <row r="4132" spans="34:37" x14ac:dyDescent="0.35">
      <c r="AH4132" s="9"/>
      <c r="AI4132" s="9"/>
      <c r="AJ4132" s="4"/>
      <c r="AK4132" s="4"/>
    </row>
    <row r="4133" spans="34:37" x14ac:dyDescent="0.35">
      <c r="AH4133" s="9"/>
      <c r="AI4133" s="9"/>
      <c r="AJ4133" s="4"/>
      <c r="AK4133" s="4"/>
    </row>
    <row r="4134" spans="34:37" x14ac:dyDescent="0.35">
      <c r="AH4134" s="9"/>
      <c r="AI4134" s="9"/>
      <c r="AJ4134" s="4"/>
      <c r="AK4134" s="4"/>
    </row>
    <row r="4135" spans="34:37" x14ac:dyDescent="0.35">
      <c r="AH4135" s="9"/>
      <c r="AI4135" s="9"/>
      <c r="AJ4135" s="4"/>
      <c r="AK4135" s="4"/>
    </row>
    <row r="4136" spans="34:37" x14ac:dyDescent="0.35">
      <c r="AH4136" s="9"/>
      <c r="AI4136" s="9"/>
      <c r="AJ4136" s="4"/>
      <c r="AK4136" s="4"/>
    </row>
    <row r="4137" spans="34:37" x14ac:dyDescent="0.35">
      <c r="AH4137" s="9"/>
      <c r="AI4137" s="9"/>
      <c r="AJ4137" s="4"/>
      <c r="AK4137" s="4"/>
    </row>
    <row r="4138" spans="34:37" x14ac:dyDescent="0.35">
      <c r="AH4138" s="9"/>
      <c r="AI4138" s="9"/>
      <c r="AJ4138" s="4"/>
      <c r="AK4138" s="4"/>
    </row>
    <row r="4139" spans="34:37" x14ac:dyDescent="0.35">
      <c r="AH4139" s="9"/>
      <c r="AI4139" s="9"/>
      <c r="AJ4139" s="4"/>
      <c r="AK4139" s="4"/>
    </row>
    <row r="4140" spans="34:37" x14ac:dyDescent="0.35">
      <c r="AH4140" s="9"/>
      <c r="AI4140" s="9"/>
      <c r="AJ4140" s="4"/>
      <c r="AK4140" s="4"/>
    </row>
    <row r="4141" spans="34:37" x14ac:dyDescent="0.35">
      <c r="AH4141" s="9"/>
      <c r="AI4141" s="9"/>
      <c r="AJ4141" s="4"/>
      <c r="AK4141" s="4"/>
    </row>
    <row r="4142" spans="34:37" x14ac:dyDescent="0.35">
      <c r="AH4142" s="9"/>
      <c r="AI4142" s="9"/>
      <c r="AJ4142" s="4"/>
      <c r="AK4142" s="4"/>
    </row>
    <row r="4143" spans="34:37" x14ac:dyDescent="0.35">
      <c r="AH4143" s="9"/>
      <c r="AI4143" s="9"/>
      <c r="AJ4143" s="4"/>
      <c r="AK4143" s="4"/>
    </row>
    <row r="4144" spans="34:37" x14ac:dyDescent="0.35">
      <c r="AH4144" s="9"/>
      <c r="AI4144" s="9"/>
      <c r="AJ4144" s="4"/>
      <c r="AK4144" s="4"/>
    </row>
    <row r="4145" spans="34:37" x14ac:dyDescent="0.35">
      <c r="AH4145" s="9"/>
      <c r="AI4145" s="9"/>
      <c r="AJ4145" s="4"/>
      <c r="AK4145" s="4"/>
    </row>
    <row r="4146" spans="34:37" x14ac:dyDescent="0.35">
      <c r="AH4146" s="9"/>
      <c r="AI4146" s="9"/>
      <c r="AJ4146" s="4"/>
      <c r="AK4146" s="4"/>
    </row>
    <row r="4147" spans="34:37" x14ac:dyDescent="0.35">
      <c r="AH4147" s="9"/>
      <c r="AI4147" s="9"/>
      <c r="AJ4147" s="4"/>
      <c r="AK4147" s="4"/>
    </row>
    <row r="4148" spans="34:37" x14ac:dyDescent="0.35">
      <c r="AH4148" s="9"/>
      <c r="AI4148" s="9"/>
      <c r="AJ4148" s="4"/>
      <c r="AK4148" s="4"/>
    </row>
    <row r="4149" spans="34:37" x14ac:dyDescent="0.35">
      <c r="AH4149" s="9"/>
      <c r="AI4149" s="9"/>
      <c r="AJ4149" s="4"/>
      <c r="AK4149" s="4"/>
    </row>
    <row r="4150" spans="34:37" x14ac:dyDescent="0.35">
      <c r="AH4150" s="9"/>
      <c r="AI4150" s="9"/>
      <c r="AJ4150" s="4"/>
      <c r="AK4150" s="4"/>
    </row>
    <row r="4151" spans="34:37" x14ac:dyDescent="0.35">
      <c r="AH4151" s="9"/>
      <c r="AI4151" s="9"/>
      <c r="AJ4151" s="4"/>
      <c r="AK4151" s="4"/>
    </row>
    <row r="4152" spans="34:37" x14ac:dyDescent="0.35">
      <c r="AH4152" s="9"/>
      <c r="AI4152" s="9"/>
      <c r="AJ4152" s="4"/>
      <c r="AK4152" s="4"/>
    </row>
    <row r="4153" spans="34:37" x14ac:dyDescent="0.35">
      <c r="AH4153" s="9"/>
      <c r="AI4153" s="9"/>
      <c r="AJ4153" s="4"/>
      <c r="AK4153" s="4"/>
    </row>
    <row r="4154" spans="34:37" x14ac:dyDescent="0.35">
      <c r="AH4154" s="9"/>
      <c r="AI4154" s="9"/>
      <c r="AJ4154" s="4"/>
      <c r="AK4154" s="4"/>
    </row>
    <row r="4155" spans="34:37" x14ac:dyDescent="0.35">
      <c r="AH4155" s="9"/>
      <c r="AI4155" s="9"/>
      <c r="AJ4155" s="4"/>
      <c r="AK4155" s="4"/>
    </row>
    <row r="4156" spans="34:37" x14ac:dyDescent="0.35">
      <c r="AH4156" s="9"/>
      <c r="AI4156" s="9"/>
      <c r="AJ4156" s="4"/>
      <c r="AK4156" s="4"/>
    </row>
    <row r="4157" spans="34:37" x14ac:dyDescent="0.35">
      <c r="AH4157" s="9"/>
      <c r="AI4157" s="9"/>
      <c r="AJ4157" s="4"/>
      <c r="AK4157" s="4"/>
    </row>
    <row r="4158" spans="34:37" x14ac:dyDescent="0.35">
      <c r="AH4158" s="9"/>
      <c r="AI4158" s="9"/>
      <c r="AJ4158" s="4"/>
      <c r="AK4158" s="4"/>
    </row>
    <row r="4159" spans="34:37" x14ac:dyDescent="0.35">
      <c r="AH4159" s="9"/>
      <c r="AI4159" s="9"/>
      <c r="AJ4159" s="4"/>
      <c r="AK4159" s="4"/>
    </row>
    <row r="4160" spans="34:37" x14ac:dyDescent="0.35">
      <c r="AH4160" s="9"/>
      <c r="AI4160" s="9"/>
      <c r="AJ4160" s="4"/>
      <c r="AK4160" s="4"/>
    </row>
    <row r="4161" spans="34:37" x14ac:dyDescent="0.35">
      <c r="AH4161" s="9"/>
      <c r="AI4161" s="9"/>
      <c r="AJ4161" s="4"/>
      <c r="AK4161" s="4"/>
    </row>
    <row r="4162" spans="34:37" x14ac:dyDescent="0.35">
      <c r="AH4162" s="9"/>
      <c r="AI4162" s="9"/>
      <c r="AJ4162" s="4"/>
      <c r="AK4162" s="4"/>
    </row>
    <row r="4163" spans="34:37" x14ac:dyDescent="0.35">
      <c r="AH4163" s="9"/>
      <c r="AI4163" s="9"/>
      <c r="AJ4163" s="4"/>
      <c r="AK4163" s="4"/>
    </row>
    <row r="4164" spans="34:37" x14ac:dyDescent="0.35">
      <c r="AH4164" s="9"/>
      <c r="AI4164" s="9"/>
      <c r="AJ4164" s="4"/>
      <c r="AK4164" s="4"/>
    </row>
    <row r="4165" spans="34:37" x14ac:dyDescent="0.35">
      <c r="AH4165" s="9"/>
      <c r="AI4165" s="9"/>
      <c r="AJ4165" s="4"/>
      <c r="AK4165" s="4"/>
    </row>
    <row r="4166" spans="34:37" x14ac:dyDescent="0.35">
      <c r="AH4166" s="9"/>
      <c r="AI4166" s="9"/>
      <c r="AJ4166" s="4"/>
      <c r="AK4166" s="4"/>
    </row>
    <row r="4167" spans="34:37" x14ac:dyDescent="0.35">
      <c r="AH4167" s="9"/>
      <c r="AI4167" s="9"/>
      <c r="AJ4167" s="4"/>
      <c r="AK4167" s="4"/>
    </row>
    <row r="4168" spans="34:37" x14ac:dyDescent="0.35">
      <c r="AH4168" s="9"/>
      <c r="AI4168" s="9"/>
      <c r="AJ4168" s="4"/>
      <c r="AK4168" s="4"/>
    </row>
    <row r="4169" spans="34:37" x14ac:dyDescent="0.35">
      <c r="AH4169" s="9"/>
      <c r="AI4169" s="9"/>
      <c r="AJ4169" s="4"/>
      <c r="AK4169" s="4"/>
    </row>
    <row r="4170" spans="34:37" x14ac:dyDescent="0.35">
      <c r="AH4170" s="9"/>
      <c r="AI4170" s="9"/>
      <c r="AJ4170" s="4"/>
      <c r="AK4170" s="4"/>
    </row>
    <row r="4171" spans="34:37" x14ac:dyDescent="0.35">
      <c r="AH4171" s="9"/>
      <c r="AI4171" s="9"/>
      <c r="AJ4171" s="4"/>
      <c r="AK4171" s="4"/>
    </row>
    <row r="4172" spans="34:37" x14ac:dyDescent="0.35">
      <c r="AH4172" s="9"/>
      <c r="AI4172" s="9"/>
      <c r="AJ4172" s="4"/>
      <c r="AK4172" s="4"/>
    </row>
    <row r="4173" spans="34:37" x14ac:dyDescent="0.35">
      <c r="AH4173" s="9"/>
      <c r="AI4173" s="9"/>
      <c r="AJ4173" s="4"/>
      <c r="AK4173" s="4"/>
    </row>
    <row r="4174" spans="34:37" x14ac:dyDescent="0.35">
      <c r="AH4174" s="9"/>
      <c r="AI4174" s="9"/>
      <c r="AJ4174" s="4"/>
      <c r="AK4174" s="4"/>
    </row>
    <row r="4175" spans="34:37" x14ac:dyDescent="0.35">
      <c r="AH4175" s="9"/>
      <c r="AI4175" s="9"/>
      <c r="AJ4175" s="4"/>
      <c r="AK4175" s="4"/>
    </row>
    <row r="4176" spans="34:37" x14ac:dyDescent="0.35">
      <c r="AH4176" s="9"/>
      <c r="AI4176" s="9"/>
      <c r="AJ4176" s="4"/>
      <c r="AK4176" s="4"/>
    </row>
    <row r="4177" spans="34:37" x14ac:dyDescent="0.35">
      <c r="AH4177" s="9"/>
      <c r="AI4177" s="9"/>
      <c r="AJ4177" s="4"/>
      <c r="AK4177" s="4"/>
    </row>
    <row r="4178" spans="34:37" x14ac:dyDescent="0.35">
      <c r="AH4178" s="9"/>
      <c r="AI4178" s="9"/>
      <c r="AJ4178" s="4"/>
      <c r="AK4178" s="4"/>
    </row>
    <row r="4179" spans="34:37" x14ac:dyDescent="0.35">
      <c r="AH4179" s="9"/>
      <c r="AI4179" s="9"/>
      <c r="AJ4179" s="4"/>
      <c r="AK4179" s="4"/>
    </row>
    <row r="4180" spans="34:37" x14ac:dyDescent="0.35">
      <c r="AH4180" s="9"/>
      <c r="AI4180" s="9"/>
      <c r="AJ4180" s="4"/>
      <c r="AK4180" s="4"/>
    </row>
    <row r="4181" spans="34:37" x14ac:dyDescent="0.35">
      <c r="AH4181" s="9"/>
      <c r="AI4181" s="9"/>
      <c r="AJ4181" s="4"/>
      <c r="AK4181" s="4"/>
    </row>
    <row r="4182" spans="34:37" x14ac:dyDescent="0.35">
      <c r="AH4182" s="9"/>
      <c r="AI4182" s="9"/>
      <c r="AJ4182" s="4"/>
      <c r="AK4182" s="4"/>
    </row>
    <row r="4183" spans="34:37" x14ac:dyDescent="0.35">
      <c r="AH4183" s="9"/>
      <c r="AI4183" s="9"/>
      <c r="AJ4183" s="4"/>
      <c r="AK4183" s="4"/>
    </row>
    <row r="4184" spans="34:37" x14ac:dyDescent="0.35">
      <c r="AH4184" s="9"/>
      <c r="AI4184" s="9"/>
      <c r="AJ4184" s="4"/>
      <c r="AK4184" s="4"/>
    </row>
    <row r="4185" spans="34:37" x14ac:dyDescent="0.35">
      <c r="AH4185" s="9"/>
      <c r="AI4185" s="9"/>
      <c r="AJ4185" s="4"/>
      <c r="AK4185" s="4"/>
    </row>
    <row r="4186" spans="34:37" x14ac:dyDescent="0.35">
      <c r="AH4186" s="9"/>
      <c r="AI4186" s="9"/>
      <c r="AJ4186" s="4"/>
      <c r="AK4186" s="4"/>
    </row>
    <row r="4187" spans="34:37" x14ac:dyDescent="0.35">
      <c r="AH4187" s="9"/>
      <c r="AI4187" s="9"/>
      <c r="AJ4187" s="4"/>
      <c r="AK4187" s="4"/>
    </row>
    <row r="4188" spans="34:37" x14ac:dyDescent="0.35">
      <c r="AH4188" s="9"/>
      <c r="AI4188" s="9"/>
      <c r="AJ4188" s="4"/>
      <c r="AK4188" s="4"/>
    </row>
    <row r="4189" spans="34:37" x14ac:dyDescent="0.35">
      <c r="AH4189" s="9"/>
      <c r="AI4189" s="9"/>
      <c r="AJ4189" s="4"/>
      <c r="AK4189" s="4"/>
    </row>
    <row r="4190" spans="34:37" x14ac:dyDescent="0.35">
      <c r="AH4190" s="9"/>
      <c r="AI4190" s="9"/>
      <c r="AJ4190" s="4"/>
      <c r="AK4190" s="4"/>
    </row>
    <row r="4191" spans="34:37" x14ac:dyDescent="0.35">
      <c r="AH4191" s="9"/>
      <c r="AI4191" s="9"/>
      <c r="AJ4191" s="4"/>
      <c r="AK4191" s="4"/>
    </row>
    <row r="4192" spans="34:37" x14ac:dyDescent="0.35">
      <c r="AH4192" s="9"/>
      <c r="AI4192" s="9"/>
      <c r="AJ4192" s="4"/>
      <c r="AK4192" s="4"/>
    </row>
    <row r="4193" spans="34:37" x14ac:dyDescent="0.35">
      <c r="AH4193" s="9"/>
      <c r="AI4193" s="9"/>
      <c r="AJ4193" s="4"/>
      <c r="AK4193" s="4"/>
    </row>
    <row r="4194" spans="34:37" x14ac:dyDescent="0.35">
      <c r="AH4194" s="9"/>
      <c r="AI4194" s="9"/>
      <c r="AJ4194" s="4"/>
      <c r="AK4194" s="4"/>
    </row>
    <row r="4195" spans="34:37" x14ac:dyDescent="0.35">
      <c r="AH4195" s="9"/>
      <c r="AI4195" s="9"/>
      <c r="AJ4195" s="4"/>
      <c r="AK4195" s="4"/>
    </row>
    <row r="4196" spans="34:37" x14ac:dyDescent="0.35">
      <c r="AH4196" s="9"/>
      <c r="AI4196" s="9"/>
      <c r="AJ4196" s="4"/>
      <c r="AK4196" s="4"/>
    </row>
    <row r="4197" spans="34:37" x14ac:dyDescent="0.35">
      <c r="AH4197" s="9"/>
      <c r="AI4197" s="9"/>
      <c r="AJ4197" s="4"/>
      <c r="AK4197" s="4"/>
    </row>
    <row r="4198" spans="34:37" x14ac:dyDescent="0.35">
      <c r="AH4198" s="9"/>
      <c r="AI4198" s="9"/>
      <c r="AJ4198" s="4"/>
      <c r="AK4198" s="4"/>
    </row>
    <row r="4199" spans="34:37" x14ac:dyDescent="0.35">
      <c r="AH4199" s="9"/>
      <c r="AI4199" s="9"/>
      <c r="AJ4199" s="4"/>
      <c r="AK4199" s="4"/>
    </row>
    <row r="4200" spans="34:37" x14ac:dyDescent="0.35">
      <c r="AH4200" s="9"/>
      <c r="AI4200" s="9"/>
      <c r="AJ4200" s="4"/>
      <c r="AK4200" s="4"/>
    </row>
    <row r="4201" spans="34:37" x14ac:dyDescent="0.35">
      <c r="AH4201" s="9"/>
      <c r="AI4201" s="9"/>
      <c r="AJ4201" s="4"/>
      <c r="AK4201" s="4"/>
    </row>
    <row r="4202" spans="34:37" x14ac:dyDescent="0.35">
      <c r="AH4202" s="9"/>
      <c r="AI4202" s="9"/>
      <c r="AJ4202" s="4"/>
      <c r="AK4202" s="4"/>
    </row>
    <row r="4203" spans="34:37" x14ac:dyDescent="0.35">
      <c r="AH4203" s="9"/>
      <c r="AI4203" s="9"/>
      <c r="AJ4203" s="4"/>
      <c r="AK4203" s="4"/>
    </row>
    <row r="4204" spans="34:37" x14ac:dyDescent="0.35">
      <c r="AH4204" s="9"/>
      <c r="AI4204" s="9"/>
      <c r="AJ4204" s="4"/>
      <c r="AK4204" s="4"/>
    </row>
    <row r="4205" spans="34:37" x14ac:dyDescent="0.35">
      <c r="AH4205" s="9"/>
      <c r="AI4205" s="9"/>
      <c r="AJ4205" s="4"/>
      <c r="AK4205" s="4"/>
    </row>
    <row r="4206" spans="34:37" x14ac:dyDescent="0.35">
      <c r="AH4206" s="9"/>
      <c r="AI4206" s="9"/>
      <c r="AJ4206" s="4"/>
      <c r="AK4206" s="4"/>
    </row>
    <row r="4207" spans="34:37" x14ac:dyDescent="0.35">
      <c r="AH4207" s="9"/>
      <c r="AI4207" s="9"/>
      <c r="AJ4207" s="4"/>
      <c r="AK4207" s="4"/>
    </row>
    <row r="4208" spans="34:37" x14ac:dyDescent="0.35">
      <c r="AH4208" s="9"/>
      <c r="AI4208" s="9"/>
      <c r="AJ4208" s="4"/>
      <c r="AK4208" s="4"/>
    </row>
    <row r="4209" spans="34:37" x14ac:dyDescent="0.35">
      <c r="AH4209" s="9"/>
      <c r="AI4209" s="9"/>
      <c r="AJ4209" s="4"/>
      <c r="AK4209" s="4"/>
    </row>
    <row r="4210" spans="34:37" x14ac:dyDescent="0.35">
      <c r="AH4210" s="9"/>
      <c r="AI4210" s="9"/>
      <c r="AJ4210" s="4"/>
      <c r="AK4210" s="4"/>
    </row>
    <row r="4211" spans="34:37" x14ac:dyDescent="0.35">
      <c r="AH4211" s="9"/>
      <c r="AI4211" s="9"/>
      <c r="AJ4211" s="4"/>
      <c r="AK4211" s="4"/>
    </row>
    <row r="4212" spans="34:37" x14ac:dyDescent="0.35">
      <c r="AH4212" s="9"/>
      <c r="AI4212" s="9"/>
      <c r="AJ4212" s="4"/>
      <c r="AK4212" s="4"/>
    </row>
    <row r="4213" spans="34:37" x14ac:dyDescent="0.35">
      <c r="AH4213" s="9"/>
      <c r="AI4213" s="9"/>
      <c r="AJ4213" s="4"/>
      <c r="AK4213" s="4"/>
    </row>
    <row r="4214" spans="34:37" x14ac:dyDescent="0.35">
      <c r="AH4214" s="9"/>
      <c r="AI4214" s="9"/>
      <c r="AJ4214" s="4"/>
      <c r="AK4214" s="4"/>
    </row>
    <row r="4215" spans="34:37" x14ac:dyDescent="0.35">
      <c r="AH4215" s="9"/>
      <c r="AI4215" s="9"/>
      <c r="AJ4215" s="4"/>
      <c r="AK4215" s="4"/>
    </row>
    <row r="4216" spans="34:37" x14ac:dyDescent="0.35">
      <c r="AH4216" s="9"/>
      <c r="AI4216" s="9"/>
      <c r="AJ4216" s="4"/>
      <c r="AK4216" s="4"/>
    </row>
    <row r="4217" spans="34:37" x14ac:dyDescent="0.35">
      <c r="AH4217" s="9"/>
      <c r="AI4217" s="9"/>
      <c r="AJ4217" s="4"/>
      <c r="AK4217" s="4"/>
    </row>
    <row r="4218" spans="34:37" x14ac:dyDescent="0.35">
      <c r="AH4218" s="9"/>
      <c r="AI4218" s="9"/>
      <c r="AJ4218" s="4"/>
      <c r="AK4218" s="4"/>
    </row>
    <row r="4219" spans="34:37" x14ac:dyDescent="0.35">
      <c r="AH4219" s="9"/>
      <c r="AI4219" s="9"/>
      <c r="AJ4219" s="4"/>
      <c r="AK4219" s="4"/>
    </row>
    <row r="4220" spans="34:37" x14ac:dyDescent="0.35">
      <c r="AH4220" s="9"/>
      <c r="AI4220" s="9"/>
      <c r="AJ4220" s="4"/>
      <c r="AK4220" s="4"/>
    </row>
    <row r="4221" spans="34:37" x14ac:dyDescent="0.35">
      <c r="AH4221" s="9"/>
      <c r="AI4221" s="9"/>
      <c r="AJ4221" s="4"/>
      <c r="AK4221" s="4"/>
    </row>
    <row r="4222" spans="34:37" x14ac:dyDescent="0.35">
      <c r="AH4222" s="9"/>
      <c r="AI4222" s="9"/>
      <c r="AJ4222" s="4"/>
      <c r="AK4222" s="4"/>
    </row>
    <row r="4223" spans="34:37" x14ac:dyDescent="0.35">
      <c r="AH4223" s="9"/>
      <c r="AI4223" s="9"/>
      <c r="AJ4223" s="4"/>
      <c r="AK4223" s="4"/>
    </row>
    <row r="4224" spans="34:37" x14ac:dyDescent="0.35">
      <c r="AH4224" s="9"/>
      <c r="AI4224" s="9"/>
      <c r="AJ4224" s="4"/>
      <c r="AK4224" s="4"/>
    </row>
    <row r="4225" spans="34:37" x14ac:dyDescent="0.35">
      <c r="AH4225" s="9"/>
      <c r="AI4225" s="9"/>
      <c r="AJ4225" s="4"/>
      <c r="AK4225" s="4"/>
    </row>
    <row r="4226" spans="34:37" x14ac:dyDescent="0.35">
      <c r="AH4226" s="9"/>
      <c r="AI4226" s="9"/>
      <c r="AJ4226" s="4"/>
      <c r="AK4226" s="4"/>
    </row>
    <row r="4227" spans="34:37" x14ac:dyDescent="0.35">
      <c r="AH4227" s="9"/>
      <c r="AI4227" s="9"/>
      <c r="AJ4227" s="4"/>
      <c r="AK4227" s="4"/>
    </row>
    <row r="4228" spans="34:37" x14ac:dyDescent="0.35">
      <c r="AH4228" s="9"/>
      <c r="AI4228" s="9"/>
      <c r="AJ4228" s="4"/>
      <c r="AK4228" s="4"/>
    </row>
    <row r="4229" spans="34:37" x14ac:dyDescent="0.35">
      <c r="AH4229" s="9"/>
      <c r="AI4229" s="9"/>
      <c r="AJ4229" s="4"/>
      <c r="AK4229" s="4"/>
    </row>
    <row r="4230" spans="34:37" x14ac:dyDescent="0.35">
      <c r="AH4230" s="9"/>
      <c r="AI4230" s="9"/>
      <c r="AJ4230" s="4"/>
      <c r="AK4230" s="4"/>
    </row>
    <row r="4231" spans="34:37" x14ac:dyDescent="0.35">
      <c r="AH4231" s="9"/>
      <c r="AI4231" s="9"/>
      <c r="AJ4231" s="4"/>
      <c r="AK4231" s="4"/>
    </row>
    <row r="4232" spans="34:37" x14ac:dyDescent="0.35">
      <c r="AH4232" s="9"/>
      <c r="AI4232" s="9"/>
      <c r="AJ4232" s="4"/>
      <c r="AK4232" s="4"/>
    </row>
    <row r="4233" spans="34:37" x14ac:dyDescent="0.35">
      <c r="AH4233" s="9"/>
      <c r="AI4233" s="9"/>
      <c r="AJ4233" s="4"/>
      <c r="AK4233" s="4"/>
    </row>
    <row r="4234" spans="34:37" x14ac:dyDescent="0.35">
      <c r="AH4234" s="9"/>
      <c r="AI4234" s="9"/>
      <c r="AJ4234" s="4"/>
      <c r="AK4234" s="4"/>
    </row>
    <row r="4235" spans="34:37" x14ac:dyDescent="0.35">
      <c r="AH4235" s="9"/>
      <c r="AI4235" s="9"/>
      <c r="AJ4235" s="4"/>
      <c r="AK4235" s="4"/>
    </row>
    <row r="4236" spans="34:37" x14ac:dyDescent="0.35">
      <c r="AH4236" s="9"/>
      <c r="AI4236" s="9"/>
      <c r="AJ4236" s="4"/>
      <c r="AK4236" s="4"/>
    </row>
    <row r="4237" spans="34:37" x14ac:dyDescent="0.35">
      <c r="AH4237" s="9"/>
      <c r="AI4237" s="9"/>
      <c r="AJ4237" s="4"/>
      <c r="AK4237" s="4"/>
    </row>
    <row r="4238" spans="34:37" x14ac:dyDescent="0.35">
      <c r="AH4238" s="9"/>
      <c r="AI4238" s="9"/>
      <c r="AJ4238" s="4"/>
      <c r="AK4238" s="4"/>
    </row>
    <row r="4239" spans="34:37" x14ac:dyDescent="0.35">
      <c r="AH4239" s="9"/>
      <c r="AI4239" s="9"/>
      <c r="AJ4239" s="4"/>
      <c r="AK4239" s="4"/>
    </row>
    <row r="4240" spans="34:37" x14ac:dyDescent="0.35">
      <c r="AH4240" s="9"/>
      <c r="AI4240" s="9"/>
      <c r="AJ4240" s="4"/>
      <c r="AK4240" s="4"/>
    </row>
    <row r="4241" spans="34:37" x14ac:dyDescent="0.35">
      <c r="AH4241" s="9"/>
      <c r="AI4241" s="9"/>
      <c r="AJ4241" s="4"/>
      <c r="AK4241" s="4"/>
    </row>
    <row r="4242" spans="34:37" x14ac:dyDescent="0.35">
      <c r="AH4242" s="9"/>
      <c r="AI4242" s="9"/>
      <c r="AJ4242" s="4"/>
      <c r="AK4242" s="4"/>
    </row>
    <row r="4243" spans="34:37" x14ac:dyDescent="0.35">
      <c r="AH4243" s="9"/>
      <c r="AI4243" s="9"/>
      <c r="AJ4243" s="4"/>
      <c r="AK4243" s="4"/>
    </row>
    <row r="4244" spans="34:37" x14ac:dyDescent="0.35">
      <c r="AH4244" s="9"/>
      <c r="AI4244" s="9"/>
      <c r="AJ4244" s="4"/>
      <c r="AK4244" s="4"/>
    </row>
    <row r="4245" spans="34:37" x14ac:dyDescent="0.35">
      <c r="AH4245" s="9"/>
      <c r="AI4245" s="9"/>
      <c r="AJ4245" s="4"/>
      <c r="AK4245" s="4"/>
    </row>
    <row r="4246" spans="34:37" x14ac:dyDescent="0.35">
      <c r="AH4246" s="9"/>
      <c r="AI4246" s="9"/>
      <c r="AJ4246" s="4"/>
      <c r="AK4246" s="4"/>
    </row>
    <row r="4247" spans="34:37" x14ac:dyDescent="0.35">
      <c r="AH4247" s="9"/>
      <c r="AI4247" s="9"/>
      <c r="AJ4247" s="4"/>
      <c r="AK4247" s="4"/>
    </row>
    <row r="4248" spans="34:37" x14ac:dyDescent="0.35">
      <c r="AH4248" s="9"/>
      <c r="AI4248" s="9"/>
      <c r="AJ4248" s="4"/>
      <c r="AK4248" s="4"/>
    </row>
    <row r="4249" spans="34:37" x14ac:dyDescent="0.35">
      <c r="AH4249" s="9"/>
      <c r="AI4249" s="9"/>
      <c r="AJ4249" s="4"/>
      <c r="AK4249" s="4"/>
    </row>
    <row r="4250" spans="34:37" x14ac:dyDescent="0.35">
      <c r="AH4250" s="9"/>
      <c r="AI4250" s="9"/>
      <c r="AJ4250" s="4"/>
      <c r="AK4250" s="4"/>
    </row>
    <row r="4251" spans="34:37" x14ac:dyDescent="0.35">
      <c r="AH4251" s="9"/>
      <c r="AI4251" s="9"/>
      <c r="AJ4251" s="4"/>
      <c r="AK4251" s="4"/>
    </row>
    <row r="4252" spans="34:37" x14ac:dyDescent="0.35">
      <c r="AH4252" s="9"/>
      <c r="AI4252" s="9"/>
      <c r="AJ4252" s="4"/>
      <c r="AK4252" s="4"/>
    </row>
    <row r="4253" spans="34:37" x14ac:dyDescent="0.35">
      <c r="AH4253" s="9"/>
      <c r="AI4253" s="9"/>
      <c r="AJ4253" s="4"/>
      <c r="AK4253" s="4"/>
    </row>
    <row r="4254" spans="34:37" x14ac:dyDescent="0.35">
      <c r="AH4254" s="9"/>
      <c r="AI4254" s="9"/>
      <c r="AJ4254" s="4"/>
      <c r="AK4254" s="4"/>
    </row>
    <row r="4255" spans="34:37" x14ac:dyDescent="0.35">
      <c r="AH4255" s="9"/>
      <c r="AI4255" s="9"/>
      <c r="AJ4255" s="4"/>
      <c r="AK4255" s="4"/>
    </row>
    <row r="4256" spans="34:37" x14ac:dyDescent="0.35">
      <c r="AH4256" s="9"/>
      <c r="AI4256" s="9"/>
      <c r="AJ4256" s="4"/>
      <c r="AK4256" s="4"/>
    </row>
    <row r="4257" spans="34:37" x14ac:dyDescent="0.35">
      <c r="AH4257" s="9"/>
      <c r="AI4257" s="9"/>
      <c r="AJ4257" s="4"/>
      <c r="AK4257" s="4"/>
    </row>
    <row r="4258" spans="34:37" x14ac:dyDescent="0.35">
      <c r="AH4258" s="9"/>
      <c r="AI4258" s="9"/>
      <c r="AJ4258" s="4"/>
      <c r="AK4258" s="4"/>
    </row>
    <row r="4259" spans="34:37" x14ac:dyDescent="0.35">
      <c r="AH4259" s="9"/>
      <c r="AI4259" s="9"/>
      <c r="AJ4259" s="4"/>
      <c r="AK4259" s="4"/>
    </row>
    <row r="4260" spans="34:37" x14ac:dyDescent="0.35">
      <c r="AH4260" s="9"/>
      <c r="AI4260" s="9"/>
      <c r="AJ4260" s="4"/>
      <c r="AK4260" s="4"/>
    </row>
    <row r="4261" spans="34:37" x14ac:dyDescent="0.35">
      <c r="AH4261" s="9"/>
      <c r="AI4261" s="9"/>
      <c r="AJ4261" s="4"/>
      <c r="AK4261" s="4"/>
    </row>
    <row r="4262" spans="34:37" x14ac:dyDescent="0.35">
      <c r="AH4262" s="9"/>
      <c r="AI4262" s="9"/>
      <c r="AJ4262" s="4"/>
      <c r="AK4262" s="4"/>
    </row>
    <row r="4263" spans="34:37" x14ac:dyDescent="0.35">
      <c r="AH4263" s="9"/>
      <c r="AI4263" s="9"/>
      <c r="AJ4263" s="4"/>
      <c r="AK4263" s="4"/>
    </row>
    <row r="4264" spans="34:37" x14ac:dyDescent="0.35">
      <c r="AH4264" s="9"/>
      <c r="AI4264" s="9"/>
      <c r="AJ4264" s="4"/>
      <c r="AK4264" s="4"/>
    </row>
    <row r="4265" spans="34:37" x14ac:dyDescent="0.35">
      <c r="AH4265" s="9"/>
      <c r="AI4265" s="9"/>
      <c r="AJ4265" s="4"/>
      <c r="AK4265" s="4"/>
    </row>
    <row r="4266" spans="34:37" x14ac:dyDescent="0.35">
      <c r="AH4266" s="9"/>
      <c r="AI4266" s="9"/>
      <c r="AJ4266" s="4"/>
      <c r="AK4266" s="4"/>
    </row>
    <row r="4267" spans="34:37" x14ac:dyDescent="0.35">
      <c r="AH4267" s="9"/>
      <c r="AI4267" s="9"/>
      <c r="AJ4267" s="4"/>
      <c r="AK4267" s="4"/>
    </row>
    <row r="4268" spans="34:37" x14ac:dyDescent="0.35">
      <c r="AH4268" s="9"/>
      <c r="AI4268" s="9"/>
      <c r="AJ4268" s="4"/>
      <c r="AK4268" s="4"/>
    </row>
    <row r="4269" spans="34:37" x14ac:dyDescent="0.35">
      <c r="AH4269" s="9"/>
      <c r="AI4269" s="9"/>
      <c r="AJ4269" s="4"/>
      <c r="AK4269" s="4"/>
    </row>
    <row r="4270" spans="34:37" x14ac:dyDescent="0.35">
      <c r="AH4270" s="9"/>
      <c r="AI4270" s="9"/>
      <c r="AJ4270" s="4"/>
      <c r="AK4270" s="4"/>
    </row>
    <row r="4271" spans="34:37" x14ac:dyDescent="0.35">
      <c r="AH4271" s="9"/>
      <c r="AI4271" s="9"/>
      <c r="AJ4271" s="4"/>
      <c r="AK4271" s="4"/>
    </row>
    <row r="4272" spans="34:37" x14ac:dyDescent="0.35">
      <c r="AH4272" s="9"/>
      <c r="AI4272" s="9"/>
      <c r="AJ4272" s="4"/>
      <c r="AK4272" s="4"/>
    </row>
    <row r="4273" spans="34:37" x14ac:dyDescent="0.35">
      <c r="AH4273" s="9"/>
      <c r="AI4273" s="9"/>
      <c r="AJ4273" s="4"/>
      <c r="AK4273" s="4"/>
    </row>
    <row r="4274" spans="34:37" x14ac:dyDescent="0.35">
      <c r="AH4274" s="9"/>
      <c r="AI4274" s="9"/>
      <c r="AJ4274" s="4"/>
      <c r="AK4274" s="4"/>
    </row>
    <row r="4275" spans="34:37" x14ac:dyDescent="0.35">
      <c r="AH4275" s="9"/>
      <c r="AI4275" s="9"/>
      <c r="AJ4275" s="4"/>
      <c r="AK4275" s="4"/>
    </row>
    <row r="4276" spans="34:37" x14ac:dyDescent="0.35">
      <c r="AH4276" s="9"/>
      <c r="AI4276" s="9"/>
      <c r="AJ4276" s="4"/>
      <c r="AK4276" s="4"/>
    </row>
    <row r="4277" spans="34:37" x14ac:dyDescent="0.35">
      <c r="AH4277" s="9"/>
      <c r="AI4277" s="9"/>
      <c r="AJ4277" s="4"/>
      <c r="AK4277" s="4"/>
    </row>
    <row r="4278" spans="34:37" x14ac:dyDescent="0.35">
      <c r="AH4278" s="9"/>
      <c r="AI4278" s="9"/>
      <c r="AJ4278" s="4"/>
      <c r="AK4278" s="4"/>
    </row>
    <row r="4279" spans="34:37" x14ac:dyDescent="0.35">
      <c r="AH4279" s="9"/>
      <c r="AI4279" s="9"/>
      <c r="AJ4279" s="4"/>
      <c r="AK4279" s="4"/>
    </row>
    <row r="4280" spans="34:37" x14ac:dyDescent="0.35">
      <c r="AH4280" s="9"/>
      <c r="AI4280" s="9"/>
      <c r="AJ4280" s="4"/>
      <c r="AK4280" s="4"/>
    </row>
    <row r="4281" spans="34:37" x14ac:dyDescent="0.35">
      <c r="AH4281" s="9"/>
      <c r="AI4281" s="9"/>
      <c r="AJ4281" s="4"/>
      <c r="AK4281" s="4"/>
    </row>
    <row r="4282" spans="34:37" x14ac:dyDescent="0.35">
      <c r="AH4282" s="9"/>
      <c r="AI4282" s="9"/>
      <c r="AJ4282" s="4"/>
      <c r="AK4282" s="4"/>
    </row>
    <row r="4283" spans="34:37" x14ac:dyDescent="0.35">
      <c r="AH4283" s="9"/>
      <c r="AI4283" s="9"/>
      <c r="AJ4283" s="4"/>
      <c r="AK4283" s="4"/>
    </row>
    <row r="4284" spans="34:37" x14ac:dyDescent="0.35">
      <c r="AH4284" s="9"/>
      <c r="AI4284" s="9"/>
      <c r="AJ4284" s="4"/>
      <c r="AK4284" s="4"/>
    </row>
    <row r="4285" spans="34:37" x14ac:dyDescent="0.35">
      <c r="AH4285" s="9"/>
      <c r="AI4285" s="9"/>
      <c r="AJ4285" s="4"/>
      <c r="AK4285" s="4"/>
    </row>
    <row r="4286" spans="34:37" x14ac:dyDescent="0.35">
      <c r="AH4286" s="9"/>
      <c r="AI4286" s="9"/>
      <c r="AJ4286" s="4"/>
      <c r="AK4286" s="4"/>
    </row>
    <row r="4287" spans="34:37" x14ac:dyDescent="0.35">
      <c r="AH4287" s="9"/>
      <c r="AI4287" s="9"/>
      <c r="AJ4287" s="4"/>
      <c r="AK4287" s="4"/>
    </row>
    <row r="4288" spans="34:37" x14ac:dyDescent="0.35">
      <c r="AH4288" s="9"/>
      <c r="AI4288" s="9"/>
      <c r="AJ4288" s="4"/>
      <c r="AK4288" s="4"/>
    </row>
    <row r="4289" spans="34:37" x14ac:dyDescent="0.35">
      <c r="AH4289" s="9"/>
      <c r="AI4289" s="9"/>
      <c r="AJ4289" s="4"/>
      <c r="AK4289" s="4"/>
    </row>
    <row r="4290" spans="34:37" x14ac:dyDescent="0.35">
      <c r="AH4290" s="9"/>
      <c r="AI4290" s="9"/>
      <c r="AJ4290" s="4"/>
      <c r="AK4290" s="4"/>
    </row>
    <row r="4291" spans="34:37" x14ac:dyDescent="0.35">
      <c r="AH4291" s="9"/>
      <c r="AI4291" s="9"/>
      <c r="AJ4291" s="4"/>
      <c r="AK4291" s="4"/>
    </row>
    <row r="4292" spans="34:37" x14ac:dyDescent="0.35">
      <c r="AH4292" s="9"/>
      <c r="AI4292" s="9"/>
      <c r="AJ4292" s="4"/>
      <c r="AK4292" s="4"/>
    </row>
    <row r="4293" spans="34:37" x14ac:dyDescent="0.35">
      <c r="AH4293" s="9"/>
      <c r="AI4293" s="9"/>
      <c r="AJ4293" s="4"/>
      <c r="AK4293" s="4"/>
    </row>
    <row r="4294" spans="34:37" x14ac:dyDescent="0.35">
      <c r="AH4294" s="9"/>
      <c r="AI4294" s="9"/>
      <c r="AJ4294" s="4"/>
      <c r="AK4294" s="4"/>
    </row>
    <row r="4295" spans="34:37" x14ac:dyDescent="0.35">
      <c r="AH4295" s="9"/>
      <c r="AI4295" s="9"/>
      <c r="AJ4295" s="4"/>
      <c r="AK4295" s="4"/>
    </row>
    <row r="4296" spans="34:37" x14ac:dyDescent="0.35">
      <c r="AH4296" s="9"/>
      <c r="AI4296" s="9"/>
      <c r="AJ4296" s="4"/>
      <c r="AK4296" s="4"/>
    </row>
    <row r="4297" spans="34:37" x14ac:dyDescent="0.35">
      <c r="AH4297" s="9"/>
      <c r="AI4297" s="9"/>
      <c r="AJ4297" s="4"/>
      <c r="AK4297" s="4"/>
    </row>
    <row r="4298" spans="34:37" x14ac:dyDescent="0.35">
      <c r="AH4298" s="9"/>
      <c r="AI4298" s="9"/>
      <c r="AJ4298" s="4"/>
      <c r="AK4298" s="4"/>
    </row>
    <row r="4299" spans="34:37" x14ac:dyDescent="0.35">
      <c r="AH4299" s="9"/>
      <c r="AI4299" s="9"/>
      <c r="AJ4299" s="4"/>
      <c r="AK4299" s="4"/>
    </row>
    <row r="4300" spans="34:37" x14ac:dyDescent="0.35">
      <c r="AH4300" s="9"/>
      <c r="AI4300" s="9"/>
      <c r="AJ4300" s="4"/>
      <c r="AK4300" s="4"/>
    </row>
    <row r="4301" spans="34:37" x14ac:dyDescent="0.35">
      <c r="AH4301" s="9"/>
      <c r="AI4301" s="9"/>
      <c r="AJ4301" s="4"/>
      <c r="AK4301" s="4"/>
    </row>
    <row r="4302" spans="34:37" x14ac:dyDescent="0.35">
      <c r="AH4302" s="9"/>
      <c r="AI4302" s="9"/>
      <c r="AJ4302" s="4"/>
      <c r="AK4302" s="4"/>
    </row>
    <row r="4303" spans="34:37" x14ac:dyDescent="0.35">
      <c r="AH4303" s="9"/>
      <c r="AI4303" s="9"/>
      <c r="AJ4303" s="4"/>
      <c r="AK4303" s="4"/>
    </row>
    <row r="4304" spans="34:37" x14ac:dyDescent="0.35">
      <c r="AH4304" s="9"/>
      <c r="AI4304" s="9"/>
      <c r="AJ4304" s="4"/>
      <c r="AK4304" s="4"/>
    </row>
    <row r="4305" spans="34:37" x14ac:dyDescent="0.35">
      <c r="AH4305" s="9"/>
      <c r="AI4305" s="9"/>
      <c r="AJ4305" s="4"/>
      <c r="AK4305" s="4"/>
    </row>
    <row r="4306" spans="34:37" x14ac:dyDescent="0.35">
      <c r="AH4306" s="9"/>
      <c r="AI4306" s="9"/>
      <c r="AJ4306" s="4"/>
      <c r="AK4306" s="4"/>
    </row>
    <row r="4307" spans="34:37" x14ac:dyDescent="0.35">
      <c r="AH4307" s="9"/>
      <c r="AI4307" s="9"/>
      <c r="AJ4307" s="4"/>
      <c r="AK4307" s="4"/>
    </row>
    <row r="4308" spans="34:37" x14ac:dyDescent="0.35">
      <c r="AH4308" s="9"/>
      <c r="AI4308" s="9"/>
      <c r="AJ4308" s="4"/>
      <c r="AK4308" s="4"/>
    </row>
    <row r="4309" spans="34:37" x14ac:dyDescent="0.35">
      <c r="AH4309" s="9"/>
      <c r="AI4309" s="9"/>
      <c r="AJ4309" s="4"/>
      <c r="AK4309" s="4"/>
    </row>
    <row r="4310" spans="34:37" x14ac:dyDescent="0.35">
      <c r="AH4310" s="9"/>
      <c r="AI4310" s="9"/>
      <c r="AJ4310" s="4"/>
      <c r="AK4310" s="4"/>
    </row>
    <row r="4311" spans="34:37" x14ac:dyDescent="0.35">
      <c r="AH4311" s="9"/>
      <c r="AI4311" s="9"/>
      <c r="AJ4311" s="4"/>
      <c r="AK4311" s="4"/>
    </row>
    <row r="4312" spans="34:37" x14ac:dyDescent="0.35">
      <c r="AH4312" s="9"/>
      <c r="AI4312" s="9"/>
      <c r="AJ4312" s="4"/>
      <c r="AK4312" s="4"/>
    </row>
    <row r="4313" spans="34:37" x14ac:dyDescent="0.35">
      <c r="AH4313" s="9"/>
      <c r="AI4313" s="9"/>
      <c r="AJ4313" s="4"/>
      <c r="AK4313" s="4"/>
    </row>
    <row r="4314" spans="34:37" x14ac:dyDescent="0.35">
      <c r="AH4314" s="9"/>
      <c r="AI4314" s="9"/>
      <c r="AJ4314" s="4"/>
      <c r="AK4314" s="4"/>
    </row>
    <row r="4315" spans="34:37" x14ac:dyDescent="0.35">
      <c r="AH4315" s="9"/>
      <c r="AI4315" s="9"/>
      <c r="AJ4315" s="4"/>
      <c r="AK4315" s="4"/>
    </row>
    <row r="4316" spans="34:37" x14ac:dyDescent="0.35">
      <c r="AH4316" s="9"/>
      <c r="AI4316" s="9"/>
      <c r="AJ4316" s="4"/>
      <c r="AK4316" s="4"/>
    </row>
    <row r="4317" spans="34:37" x14ac:dyDescent="0.35">
      <c r="AH4317" s="9"/>
      <c r="AI4317" s="9"/>
      <c r="AJ4317" s="4"/>
      <c r="AK4317" s="4"/>
    </row>
    <row r="4318" spans="34:37" x14ac:dyDescent="0.35">
      <c r="AH4318" s="9"/>
      <c r="AI4318" s="9"/>
      <c r="AJ4318" s="4"/>
      <c r="AK4318" s="4"/>
    </row>
    <row r="4319" spans="34:37" x14ac:dyDescent="0.35">
      <c r="AH4319" s="9"/>
      <c r="AI4319" s="9"/>
      <c r="AJ4319" s="4"/>
      <c r="AK4319" s="4"/>
    </row>
    <row r="4320" spans="34:37" x14ac:dyDescent="0.35">
      <c r="AH4320" s="9"/>
      <c r="AI4320" s="9"/>
      <c r="AJ4320" s="4"/>
      <c r="AK4320" s="4"/>
    </row>
    <row r="4321" spans="34:37" x14ac:dyDescent="0.35">
      <c r="AH4321" s="9"/>
      <c r="AI4321" s="9"/>
      <c r="AJ4321" s="4"/>
      <c r="AK4321" s="4"/>
    </row>
    <row r="4322" spans="34:37" x14ac:dyDescent="0.35">
      <c r="AH4322" s="9"/>
      <c r="AI4322" s="9"/>
      <c r="AJ4322" s="4"/>
      <c r="AK4322" s="4"/>
    </row>
    <row r="4323" spans="34:37" x14ac:dyDescent="0.35">
      <c r="AH4323" s="9"/>
      <c r="AI4323" s="9"/>
      <c r="AJ4323" s="4"/>
      <c r="AK4323" s="4"/>
    </row>
    <row r="4324" spans="34:37" x14ac:dyDescent="0.35">
      <c r="AH4324" s="9"/>
      <c r="AI4324" s="9"/>
      <c r="AJ4324" s="4"/>
      <c r="AK4324" s="4"/>
    </row>
    <row r="4325" spans="34:37" x14ac:dyDescent="0.35">
      <c r="AH4325" s="9"/>
      <c r="AI4325" s="9"/>
      <c r="AJ4325" s="4"/>
      <c r="AK4325" s="4"/>
    </row>
    <row r="4326" spans="34:37" x14ac:dyDescent="0.35">
      <c r="AH4326" s="9"/>
      <c r="AI4326" s="9"/>
      <c r="AJ4326" s="4"/>
      <c r="AK4326" s="4"/>
    </row>
    <row r="4327" spans="34:37" x14ac:dyDescent="0.35">
      <c r="AH4327" s="9"/>
      <c r="AI4327" s="9"/>
      <c r="AJ4327" s="4"/>
      <c r="AK4327" s="4"/>
    </row>
    <row r="4328" spans="34:37" x14ac:dyDescent="0.35">
      <c r="AH4328" s="9"/>
      <c r="AI4328" s="9"/>
      <c r="AJ4328" s="4"/>
      <c r="AK4328" s="4"/>
    </row>
    <row r="4329" spans="34:37" x14ac:dyDescent="0.35">
      <c r="AH4329" s="9"/>
      <c r="AI4329" s="9"/>
      <c r="AJ4329" s="4"/>
      <c r="AK4329" s="4"/>
    </row>
    <row r="4330" spans="34:37" x14ac:dyDescent="0.35">
      <c r="AH4330" s="9"/>
      <c r="AI4330" s="9"/>
      <c r="AJ4330" s="4"/>
      <c r="AK4330" s="4"/>
    </row>
    <row r="4331" spans="34:37" x14ac:dyDescent="0.35">
      <c r="AH4331" s="9"/>
      <c r="AI4331" s="9"/>
      <c r="AJ4331" s="4"/>
      <c r="AK4331" s="4"/>
    </row>
    <row r="4332" spans="34:37" x14ac:dyDescent="0.35">
      <c r="AH4332" s="9"/>
      <c r="AI4332" s="9"/>
      <c r="AJ4332" s="4"/>
      <c r="AK4332" s="4"/>
    </row>
    <row r="4333" spans="34:37" x14ac:dyDescent="0.35">
      <c r="AH4333" s="9"/>
      <c r="AI4333" s="9"/>
      <c r="AJ4333" s="4"/>
      <c r="AK4333" s="4"/>
    </row>
    <row r="4334" spans="34:37" x14ac:dyDescent="0.35">
      <c r="AH4334" s="9"/>
      <c r="AI4334" s="9"/>
      <c r="AJ4334" s="4"/>
      <c r="AK4334" s="4"/>
    </row>
    <row r="4335" spans="34:37" x14ac:dyDescent="0.35">
      <c r="AH4335" s="9"/>
      <c r="AI4335" s="9"/>
      <c r="AJ4335" s="4"/>
      <c r="AK4335" s="4"/>
    </row>
    <row r="4336" spans="34:37" x14ac:dyDescent="0.35">
      <c r="AH4336" s="9"/>
      <c r="AI4336" s="9"/>
      <c r="AJ4336" s="4"/>
      <c r="AK4336" s="4"/>
    </row>
    <row r="4337" spans="34:37" x14ac:dyDescent="0.35">
      <c r="AH4337" s="9"/>
      <c r="AI4337" s="9"/>
      <c r="AJ4337" s="4"/>
      <c r="AK4337" s="4"/>
    </row>
    <row r="4338" spans="34:37" x14ac:dyDescent="0.35">
      <c r="AH4338" s="9"/>
      <c r="AI4338" s="9"/>
      <c r="AJ4338" s="4"/>
      <c r="AK4338" s="4"/>
    </row>
    <row r="4339" spans="34:37" x14ac:dyDescent="0.35">
      <c r="AH4339" s="9"/>
      <c r="AI4339" s="9"/>
      <c r="AJ4339" s="4"/>
      <c r="AK4339" s="4"/>
    </row>
    <row r="4340" spans="34:37" x14ac:dyDescent="0.35">
      <c r="AH4340" s="9"/>
      <c r="AI4340" s="9"/>
      <c r="AJ4340" s="4"/>
      <c r="AK4340" s="4"/>
    </row>
    <row r="4341" spans="34:37" x14ac:dyDescent="0.35">
      <c r="AH4341" s="9"/>
      <c r="AI4341" s="9"/>
      <c r="AJ4341" s="4"/>
      <c r="AK4341" s="4"/>
    </row>
    <row r="4342" spans="34:37" x14ac:dyDescent="0.35">
      <c r="AH4342" s="9"/>
      <c r="AI4342" s="9"/>
      <c r="AJ4342" s="4"/>
      <c r="AK4342" s="4"/>
    </row>
    <row r="4343" spans="34:37" x14ac:dyDescent="0.35">
      <c r="AH4343" s="9"/>
      <c r="AI4343" s="9"/>
      <c r="AJ4343" s="4"/>
      <c r="AK4343" s="4"/>
    </row>
    <row r="4344" spans="34:37" x14ac:dyDescent="0.35">
      <c r="AH4344" s="9"/>
      <c r="AI4344" s="9"/>
      <c r="AJ4344" s="4"/>
      <c r="AK4344" s="4"/>
    </row>
    <row r="4345" spans="34:37" x14ac:dyDescent="0.35">
      <c r="AH4345" s="9"/>
      <c r="AI4345" s="9"/>
      <c r="AJ4345" s="4"/>
      <c r="AK4345" s="4"/>
    </row>
    <row r="4346" spans="34:37" x14ac:dyDescent="0.35">
      <c r="AH4346" s="9"/>
      <c r="AI4346" s="9"/>
      <c r="AJ4346" s="4"/>
      <c r="AK4346" s="4"/>
    </row>
    <row r="4347" spans="34:37" x14ac:dyDescent="0.35">
      <c r="AH4347" s="9"/>
      <c r="AI4347" s="9"/>
      <c r="AJ4347" s="4"/>
      <c r="AK4347" s="4"/>
    </row>
    <row r="4348" spans="34:37" x14ac:dyDescent="0.35">
      <c r="AH4348" s="9"/>
      <c r="AI4348" s="9"/>
      <c r="AJ4348" s="4"/>
      <c r="AK4348" s="4"/>
    </row>
    <row r="4349" spans="34:37" x14ac:dyDescent="0.35">
      <c r="AH4349" s="9"/>
      <c r="AI4349" s="9"/>
      <c r="AJ4349" s="4"/>
      <c r="AK4349" s="4"/>
    </row>
    <row r="4350" spans="34:37" x14ac:dyDescent="0.35">
      <c r="AH4350" s="9"/>
      <c r="AI4350" s="9"/>
      <c r="AJ4350" s="4"/>
      <c r="AK4350" s="4"/>
    </row>
    <row r="4351" spans="34:37" x14ac:dyDescent="0.35">
      <c r="AH4351" s="9"/>
      <c r="AI4351" s="9"/>
      <c r="AJ4351" s="4"/>
      <c r="AK4351" s="4"/>
    </row>
    <row r="4352" spans="34:37" x14ac:dyDescent="0.35">
      <c r="AH4352" s="9"/>
      <c r="AI4352" s="9"/>
      <c r="AJ4352" s="4"/>
      <c r="AK4352" s="4"/>
    </row>
    <row r="4353" spans="34:37" x14ac:dyDescent="0.35">
      <c r="AH4353" s="9"/>
      <c r="AI4353" s="9"/>
      <c r="AJ4353" s="4"/>
      <c r="AK4353" s="4"/>
    </row>
    <row r="4354" spans="34:37" x14ac:dyDescent="0.35">
      <c r="AH4354" s="9"/>
      <c r="AI4354" s="9"/>
      <c r="AJ4354" s="4"/>
      <c r="AK4354" s="4"/>
    </row>
    <row r="4355" spans="34:37" x14ac:dyDescent="0.35">
      <c r="AH4355" s="9"/>
      <c r="AI4355" s="9"/>
      <c r="AJ4355" s="4"/>
      <c r="AK4355" s="4"/>
    </row>
    <row r="4356" spans="34:37" x14ac:dyDescent="0.35">
      <c r="AH4356" s="9"/>
      <c r="AI4356" s="9"/>
      <c r="AJ4356" s="4"/>
      <c r="AK4356" s="4"/>
    </row>
    <row r="4357" spans="34:37" x14ac:dyDescent="0.35">
      <c r="AH4357" s="9"/>
      <c r="AI4357" s="9"/>
      <c r="AJ4357" s="4"/>
      <c r="AK4357" s="4"/>
    </row>
    <row r="4358" spans="34:37" x14ac:dyDescent="0.35">
      <c r="AH4358" s="9"/>
      <c r="AI4358" s="9"/>
      <c r="AJ4358" s="4"/>
      <c r="AK4358" s="4"/>
    </row>
    <row r="4359" spans="34:37" x14ac:dyDescent="0.35">
      <c r="AH4359" s="9"/>
      <c r="AI4359" s="9"/>
      <c r="AJ4359" s="4"/>
      <c r="AK4359" s="4"/>
    </row>
    <row r="4360" spans="34:37" x14ac:dyDescent="0.35">
      <c r="AH4360" s="9"/>
      <c r="AI4360" s="9"/>
      <c r="AJ4360" s="4"/>
      <c r="AK4360" s="4"/>
    </row>
    <row r="4361" spans="34:37" x14ac:dyDescent="0.35">
      <c r="AH4361" s="9"/>
      <c r="AI4361" s="9"/>
      <c r="AJ4361" s="4"/>
      <c r="AK4361" s="4"/>
    </row>
    <row r="4362" spans="34:37" x14ac:dyDescent="0.35">
      <c r="AH4362" s="9"/>
      <c r="AI4362" s="9"/>
      <c r="AJ4362" s="4"/>
      <c r="AK4362" s="4"/>
    </row>
    <row r="4363" spans="34:37" x14ac:dyDescent="0.35">
      <c r="AH4363" s="9"/>
      <c r="AI4363" s="9"/>
      <c r="AJ4363" s="4"/>
      <c r="AK4363" s="4"/>
    </row>
    <row r="4364" spans="34:37" x14ac:dyDescent="0.35">
      <c r="AH4364" s="9"/>
      <c r="AI4364" s="9"/>
      <c r="AJ4364" s="4"/>
      <c r="AK4364" s="4"/>
    </row>
    <row r="4365" spans="34:37" x14ac:dyDescent="0.35">
      <c r="AH4365" s="9"/>
      <c r="AI4365" s="9"/>
      <c r="AJ4365" s="4"/>
      <c r="AK4365" s="4"/>
    </row>
    <row r="4366" spans="34:37" x14ac:dyDescent="0.35">
      <c r="AH4366" s="9"/>
      <c r="AI4366" s="9"/>
      <c r="AJ4366" s="4"/>
      <c r="AK4366" s="4"/>
    </row>
    <row r="4367" spans="34:37" x14ac:dyDescent="0.35">
      <c r="AH4367" s="9"/>
      <c r="AI4367" s="9"/>
      <c r="AJ4367" s="4"/>
      <c r="AK4367" s="4"/>
    </row>
    <row r="4368" spans="34:37" x14ac:dyDescent="0.35">
      <c r="AH4368" s="9"/>
      <c r="AI4368" s="9"/>
      <c r="AJ4368" s="4"/>
      <c r="AK4368" s="4"/>
    </row>
    <row r="4369" spans="34:37" x14ac:dyDescent="0.35">
      <c r="AH4369" s="9"/>
      <c r="AI4369" s="9"/>
      <c r="AJ4369" s="4"/>
      <c r="AK4369" s="4"/>
    </row>
    <row r="4370" spans="34:37" x14ac:dyDescent="0.35">
      <c r="AH4370" s="9"/>
      <c r="AI4370" s="9"/>
      <c r="AJ4370" s="4"/>
      <c r="AK4370" s="4"/>
    </row>
    <row r="4371" spans="34:37" x14ac:dyDescent="0.35">
      <c r="AH4371" s="9"/>
      <c r="AI4371" s="9"/>
      <c r="AJ4371" s="4"/>
      <c r="AK4371" s="4"/>
    </row>
    <row r="4372" spans="34:37" x14ac:dyDescent="0.35">
      <c r="AH4372" s="9"/>
      <c r="AI4372" s="9"/>
      <c r="AJ4372" s="4"/>
      <c r="AK4372" s="4"/>
    </row>
    <row r="4373" spans="34:37" x14ac:dyDescent="0.35">
      <c r="AH4373" s="9"/>
      <c r="AI4373" s="9"/>
      <c r="AJ4373" s="4"/>
      <c r="AK4373" s="4"/>
    </row>
    <row r="4374" spans="34:37" x14ac:dyDescent="0.35">
      <c r="AH4374" s="9"/>
      <c r="AI4374" s="9"/>
      <c r="AJ4374" s="4"/>
      <c r="AK4374" s="4"/>
    </row>
    <row r="4375" spans="34:37" x14ac:dyDescent="0.35">
      <c r="AH4375" s="9"/>
      <c r="AI4375" s="9"/>
      <c r="AJ4375" s="4"/>
      <c r="AK4375" s="4"/>
    </row>
    <row r="4376" spans="34:37" x14ac:dyDescent="0.35">
      <c r="AH4376" s="9"/>
      <c r="AI4376" s="9"/>
      <c r="AJ4376" s="4"/>
      <c r="AK4376" s="4"/>
    </row>
    <row r="4377" spans="34:37" x14ac:dyDescent="0.35">
      <c r="AH4377" s="9"/>
      <c r="AI4377" s="9"/>
      <c r="AJ4377" s="4"/>
      <c r="AK4377" s="4"/>
    </row>
    <row r="4378" spans="34:37" x14ac:dyDescent="0.35">
      <c r="AH4378" s="9"/>
      <c r="AI4378" s="9"/>
      <c r="AJ4378" s="4"/>
      <c r="AK4378" s="4"/>
    </row>
    <row r="4379" spans="34:37" x14ac:dyDescent="0.35">
      <c r="AH4379" s="9"/>
      <c r="AI4379" s="9"/>
      <c r="AJ4379" s="4"/>
      <c r="AK4379" s="4"/>
    </row>
    <row r="4380" spans="34:37" x14ac:dyDescent="0.35">
      <c r="AH4380" s="9"/>
      <c r="AI4380" s="9"/>
      <c r="AJ4380" s="4"/>
      <c r="AK4380" s="4"/>
    </row>
    <row r="4381" spans="34:37" x14ac:dyDescent="0.35">
      <c r="AH4381" s="9"/>
      <c r="AI4381" s="9"/>
      <c r="AJ4381" s="4"/>
      <c r="AK4381" s="4"/>
    </row>
    <row r="4382" spans="34:37" x14ac:dyDescent="0.35">
      <c r="AH4382" s="9"/>
      <c r="AI4382" s="9"/>
      <c r="AJ4382" s="4"/>
      <c r="AK4382" s="4"/>
    </row>
    <row r="4383" spans="34:37" x14ac:dyDescent="0.35">
      <c r="AH4383" s="9"/>
      <c r="AI4383" s="9"/>
      <c r="AJ4383" s="4"/>
      <c r="AK4383" s="4"/>
    </row>
    <row r="4384" spans="34:37" x14ac:dyDescent="0.35">
      <c r="AH4384" s="9"/>
      <c r="AI4384" s="9"/>
      <c r="AJ4384" s="4"/>
      <c r="AK4384" s="4"/>
    </row>
    <row r="4385" spans="34:37" x14ac:dyDescent="0.35">
      <c r="AH4385" s="9"/>
      <c r="AI4385" s="9"/>
      <c r="AJ4385" s="4"/>
      <c r="AK4385" s="4"/>
    </row>
    <row r="4386" spans="34:37" x14ac:dyDescent="0.35">
      <c r="AH4386" s="9"/>
      <c r="AI4386" s="9"/>
      <c r="AJ4386" s="4"/>
      <c r="AK4386" s="4"/>
    </row>
    <row r="4387" spans="34:37" x14ac:dyDescent="0.35">
      <c r="AH4387" s="9"/>
      <c r="AI4387" s="9"/>
      <c r="AJ4387" s="4"/>
      <c r="AK4387" s="4"/>
    </row>
    <row r="4388" spans="34:37" x14ac:dyDescent="0.35">
      <c r="AH4388" s="9"/>
      <c r="AI4388" s="9"/>
      <c r="AJ4388" s="4"/>
      <c r="AK4388" s="4"/>
    </row>
    <row r="4389" spans="34:37" x14ac:dyDescent="0.35">
      <c r="AH4389" s="9"/>
      <c r="AI4389" s="9"/>
      <c r="AJ4389" s="4"/>
      <c r="AK4389" s="4"/>
    </row>
    <row r="4390" spans="34:37" x14ac:dyDescent="0.35">
      <c r="AH4390" s="9"/>
      <c r="AI4390" s="9"/>
      <c r="AJ4390" s="4"/>
      <c r="AK4390" s="4"/>
    </row>
    <row r="4391" spans="34:37" x14ac:dyDescent="0.35">
      <c r="AH4391" s="9"/>
      <c r="AI4391" s="9"/>
      <c r="AJ4391" s="4"/>
      <c r="AK4391" s="4"/>
    </row>
    <row r="4392" spans="34:37" x14ac:dyDescent="0.35">
      <c r="AH4392" s="9"/>
      <c r="AI4392" s="9"/>
      <c r="AJ4392" s="4"/>
      <c r="AK4392" s="4"/>
    </row>
    <row r="4393" spans="34:37" x14ac:dyDescent="0.35">
      <c r="AH4393" s="9"/>
      <c r="AI4393" s="9"/>
      <c r="AJ4393" s="4"/>
      <c r="AK4393" s="4"/>
    </row>
    <row r="4394" spans="34:37" x14ac:dyDescent="0.35">
      <c r="AH4394" s="9"/>
      <c r="AI4394" s="9"/>
      <c r="AJ4394" s="4"/>
      <c r="AK4394" s="4"/>
    </row>
    <row r="4395" spans="34:37" x14ac:dyDescent="0.35">
      <c r="AH4395" s="9"/>
      <c r="AI4395" s="9"/>
      <c r="AJ4395" s="4"/>
      <c r="AK4395" s="4"/>
    </row>
    <row r="4396" spans="34:37" x14ac:dyDescent="0.35">
      <c r="AH4396" s="9"/>
      <c r="AI4396" s="9"/>
      <c r="AJ4396" s="4"/>
      <c r="AK4396" s="4"/>
    </row>
    <row r="4397" spans="34:37" x14ac:dyDescent="0.35">
      <c r="AH4397" s="9"/>
      <c r="AI4397" s="9"/>
      <c r="AJ4397" s="4"/>
      <c r="AK4397" s="4"/>
    </row>
    <row r="4398" spans="34:37" x14ac:dyDescent="0.35">
      <c r="AH4398" s="9"/>
      <c r="AI4398" s="9"/>
      <c r="AJ4398" s="4"/>
      <c r="AK4398" s="4"/>
    </row>
    <row r="4399" spans="34:37" x14ac:dyDescent="0.35">
      <c r="AH4399" s="9"/>
      <c r="AI4399" s="9"/>
      <c r="AJ4399" s="4"/>
      <c r="AK4399" s="4"/>
    </row>
    <row r="4400" spans="34:37" x14ac:dyDescent="0.35">
      <c r="AH4400" s="9"/>
      <c r="AI4400" s="9"/>
      <c r="AJ4400" s="4"/>
      <c r="AK4400" s="4"/>
    </row>
    <row r="4401" spans="34:37" x14ac:dyDescent="0.35">
      <c r="AH4401" s="9"/>
      <c r="AI4401" s="9"/>
      <c r="AJ4401" s="4"/>
      <c r="AK4401" s="4"/>
    </row>
    <row r="4402" spans="34:37" x14ac:dyDescent="0.35">
      <c r="AH4402" s="9"/>
      <c r="AI4402" s="9"/>
      <c r="AJ4402" s="4"/>
      <c r="AK4402" s="4"/>
    </row>
    <row r="4403" spans="34:37" x14ac:dyDescent="0.35">
      <c r="AH4403" s="9"/>
      <c r="AI4403" s="9"/>
      <c r="AJ4403" s="4"/>
      <c r="AK4403" s="4"/>
    </row>
    <row r="4404" spans="34:37" x14ac:dyDescent="0.35">
      <c r="AH4404" s="9"/>
      <c r="AI4404" s="9"/>
      <c r="AJ4404" s="4"/>
      <c r="AK4404" s="4"/>
    </row>
    <row r="4405" spans="34:37" x14ac:dyDescent="0.35">
      <c r="AH4405" s="9"/>
      <c r="AI4405" s="9"/>
      <c r="AJ4405" s="4"/>
      <c r="AK4405" s="4"/>
    </row>
    <row r="4406" spans="34:37" x14ac:dyDescent="0.35">
      <c r="AH4406" s="9"/>
      <c r="AI4406" s="9"/>
      <c r="AJ4406" s="4"/>
      <c r="AK4406" s="4"/>
    </row>
    <row r="4407" spans="34:37" x14ac:dyDescent="0.35">
      <c r="AH4407" s="9"/>
      <c r="AI4407" s="9"/>
      <c r="AJ4407" s="4"/>
      <c r="AK4407" s="4"/>
    </row>
    <row r="4408" spans="34:37" x14ac:dyDescent="0.35">
      <c r="AH4408" s="9"/>
      <c r="AI4408" s="9"/>
      <c r="AJ4408" s="4"/>
      <c r="AK4408" s="4"/>
    </row>
    <row r="4409" spans="34:37" x14ac:dyDescent="0.35">
      <c r="AH4409" s="9"/>
      <c r="AI4409" s="9"/>
      <c r="AJ4409" s="4"/>
      <c r="AK4409" s="4"/>
    </row>
    <row r="4410" spans="34:37" x14ac:dyDescent="0.35">
      <c r="AH4410" s="9"/>
      <c r="AI4410" s="9"/>
      <c r="AJ4410" s="4"/>
      <c r="AK4410" s="4"/>
    </row>
    <row r="4411" spans="34:37" x14ac:dyDescent="0.35">
      <c r="AH4411" s="9"/>
      <c r="AI4411" s="9"/>
      <c r="AJ4411" s="4"/>
      <c r="AK4411" s="4"/>
    </row>
    <row r="4412" spans="34:37" x14ac:dyDescent="0.35">
      <c r="AH4412" s="9"/>
      <c r="AI4412" s="9"/>
      <c r="AJ4412" s="4"/>
      <c r="AK4412" s="4"/>
    </row>
    <row r="4413" spans="34:37" x14ac:dyDescent="0.35">
      <c r="AH4413" s="9"/>
      <c r="AI4413" s="9"/>
      <c r="AJ4413" s="4"/>
      <c r="AK4413" s="4"/>
    </row>
    <row r="4414" spans="34:37" x14ac:dyDescent="0.35">
      <c r="AH4414" s="9"/>
      <c r="AI4414" s="9"/>
      <c r="AJ4414" s="4"/>
      <c r="AK4414" s="4"/>
    </row>
    <row r="4415" spans="34:37" x14ac:dyDescent="0.35">
      <c r="AH4415" s="9"/>
      <c r="AI4415" s="9"/>
      <c r="AJ4415" s="4"/>
      <c r="AK4415" s="4"/>
    </row>
    <row r="4416" spans="34:37" x14ac:dyDescent="0.35">
      <c r="AH4416" s="9"/>
      <c r="AI4416" s="9"/>
      <c r="AJ4416" s="4"/>
      <c r="AK4416" s="4"/>
    </row>
    <row r="4417" spans="34:37" x14ac:dyDescent="0.35">
      <c r="AH4417" s="9"/>
      <c r="AI4417" s="9"/>
      <c r="AJ4417" s="4"/>
      <c r="AK4417" s="4"/>
    </row>
    <row r="4418" spans="34:37" x14ac:dyDescent="0.35">
      <c r="AH4418" s="9"/>
      <c r="AI4418" s="9"/>
      <c r="AJ4418" s="4"/>
      <c r="AK4418" s="4"/>
    </row>
    <row r="4419" spans="34:37" x14ac:dyDescent="0.35">
      <c r="AH4419" s="9"/>
      <c r="AI4419" s="9"/>
      <c r="AJ4419" s="4"/>
      <c r="AK4419" s="4"/>
    </row>
    <row r="4420" spans="34:37" x14ac:dyDescent="0.35">
      <c r="AH4420" s="9"/>
      <c r="AI4420" s="9"/>
      <c r="AJ4420" s="4"/>
      <c r="AK4420" s="4"/>
    </row>
    <row r="4421" spans="34:37" x14ac:dyDescent="0.35">
      <c r="AH4421" s="9"/>
      <c r="AI4421" s="9"/>
      <c r="AJ4421" s="4"/>
      <c r="AK4421" s="4"/>
    </row>
    <row r="4422" spans="34:37" x14ac:dyDescent="0.35">
      <c r="AH4422" s="9"/>
      <c r="AI4422" s="9"/>
      <c r="AJ4422" s="4"/>
      <c r="AK4422" s="4"/>
    </row>
    <row r="4423" spans="34:37" x14ac:dyDescent="0.35">
      <c r="AH4423" s="9"/>
      <c r="AI4423" s="9"/>
      <c r="AJ4423" s="4"/>
      <c r="AK4423" s="4"/>
    </row>
    <row r="4424" spans="34:37" x14ac:dyDescent="0.35">
      <c r="AH4424" s="9"/>
      <c r="AI4424" s="9"/>
      <c r="AJ4424" s="4"/>
      <c r="AK4424" s="4"/>
    </row>
    <row r="4425" spans="34:37" x14ac:dyDescent="0.35">
      <c r="AH4425" s="9"/>
      <c r="AI4425" s="9"/>
      <c r="AJ4425" s="4"/>
      <c r="AK4425" s="4"/>
    </row>
    <row r="4426" spans="34:37" x14ac:dyDescent="0.35">
      <c r="AH4426" s="9"/>
      <c r="AI4426" s="9"/>
      <c r="AJ4426" s="4"/>
      <c r="AK4426" s="4"/>
    </row>
    <row r="4427" spans="34:37" x14ac:dyDescent="0.35">
      <c r="AH4427" s="9"/>
      <c r="AI4427" s="9"/>
      <c r="AJ4427" s="4"/>
      <c r="AK4427" s="4"/>
    </row>
    <row r="4428" spans="34:37" x14ac:dyDescent="0.35">
      <c r="AH4428" s="9"/>
      <c r="AI4428" s="9"/>
      <c r="AJ4428" s="4"/>
      <c r="AK4428" s="4"/>
    </row>
    <row r="4429" spans="34:37" x14ac:dyDescent="0.35">
      <c r="AH4429" s="9"/>
      <c r="AI4429" s="9"/>
      <c r="AJ4429" s="4"/>
      <c r="AK4429" s="4"/>
    </row>
    <row r="4430" spans="34:37" x14ac:dyDescent="0.35">
      <c r="AH4430" s="9"/>
      <c r="AI4430" s="9"/>
      <c r="AJ4430" s="4"/>
      <c r="AK4430" s="4"/>
    </row>
    <row r="4431" spans="34:37" x14ac:dyDescent="0.35">
      <c r="AH4431" s="9"/>
      <c r="AI4431" s="9"/>
      <c r="AJ4431" s="4"/>
      <c r="AK4431" s="4"/>
    </row>
    <row r="4432" spans="34:37" x14ac:dyDescent="0.35">
      <c r="AH4432" s="9"/>
      <c r="AI4432" s="9"/>
      <c r="AJ4432" s="4"/>
      <c r="AK4432" s="4"/>
    </row>
    <row r="4433" spans="34:37" x14ac:dyDescent="0.35">
      <c r="AH4433" s="9"/>
      <c r="AI4433" s="9"/>
      <c r="AJ4433" s="4"/>
      <c r="AK4433" s="4"/>
    </row>
    <row r="4434" spans="34:37" x14ac:dyDescent="0.35">
      <c r="AH4434" s="9"/>
      <c r="AI4434" s="9"/>
      <c r="AJ4434" s="4"/>
      <c r="AK4434" s="4"/>
    </row>
    <row r="4435" spans="34:37" x14ac:dyDescent="0.35">
      <c r="AH4435" s="9"/>
      <c r="AI4435" s="9"/>
      <c r="AJ4435" s="4"/>
      <c r="AK4435" s="4"/>
    </row>
    <row r="4436" spans="34:37" x14ac:dyDescent="0.35">
      <c r="AH4436" s="9"/>
      <c r="AI4436" s="9"/>
      <c r="AJ4436" s="4"/>
      <c r="AK4436" s="4"/>
    </row>
    <row r="4437" spans="34:37" x14ac:dyDescent="0.35">
      <c r="AH4437" s="9"/>
      <c r="AI4437" s="9"/>
      <c r="AJ4437" s="4"/>
      <c r="AK4437" s="4"/>
    </row>
    <row r="4438" spans="34:37" x14ac:dyDescent="0.35">
      <c r="AH4438" s="9"/>
      <c r="AI4438" s="9"/>
      <c r="AJ4438" s="4"/>
      <c r="AK4438" s="4"/>
    </row>
    <row r="4439" spans="34:37" x14ac:dyDescent="0.35">
      <c r="AH4439" s="9"/>
      <c r="AI4439" s="9"/>
      <c r="AJ4439" s="4"/>
      <c r="AK4439" s="4"/>
    </row>
    <row r="4440" spans="34:37" x14ac:dyDescent="0.35">
      <c r="AH4440" s="9"/>
      <c r="AI4440" s="9"/>
      <c r="AJ4440" s="4"/>
      <c r="AK4440" s="4"/>
    </row>
    <row r="4441" spans="34:37" x14ac:dyDescent="0.35">
      <c r="AH4441" s="9"/>
      <c r="AI4441" s="9"/>
      <c r="AJ4441" s="4"/>
      <c r="AK4441" s="4"/>
    </row>
    <row r="4442" spans="34:37" x14ac:dyDescent="0.35">
      <c r="AH4442" s="9"/>
      <c r="AI4442" s="9"/>
      <c r="AJ4442" s="4"/>
      <c r="AK4442" s="4"/>
    </row>
    <row r="4443" spans="34:37" x14ac:dyDescent="0.35">
      <c r="AH4443" s="9"/>
      <c r="AI4443" s="9"/>
      <c r="AJ4443" s="4"/>
      <c r="AK4443" s="4"/>
    </row>
    <row r="4444" spans="34:37" x14ac:dyDescent="0.35">
      <c r="AH4444" s="9"/>
      <c r="AI4444" s="9"/>
      <c r="AJ4444" s="4"/>
      <c r="AK4444" s="4"/>
    </row>
    <row r="4445" spans="34:37" x14ac:dyDescent="0.35">
      <c r="AH4445" s="9"/>
      <c r="AI4445" s="9"/>
      <c r="AJ4445" s="4"/>
      <c r="AK4445" s="4"/>
    </row>
    <row r="4446" spans="34:37" x14ac:dyDescent="0.35">
      <c r="AH4446" s="9"/>
      <c r="AI4446" s="9"/>
      <c r="AJ4446" s="4"/>
      <c r="AK4446" s="4"/>
    </row>
    <row r="4447" spans="34:37" x14ac:dyDescent="0.35">
      <c r="AH4447" s="9"/>
      <c r="AI4447" s="9"/>
      <c r="AJ4447" s="4"/>
      <c r="AK4447" s="4"/>
    </row>
    <row r="4448" spans="34:37" x14ac:dyDescent="0.35">
      <c r="AH4448" s="9"/>
      <c r="AI4448" s="9"/>
      <c r="AJ4448" s="4"/>
      <c r="AK4448" s="4"/>
    </row>
    <row r="4449" spans="34:37" x14ac:dyDescent="0.35">
      <c r="AH4449" s="9"/>
      <c r="AI4449" s="9"/>
      <c r="AJ4449" s="4"/>
      <c r="AK4449" s="4"/>
    </row>
    <row r="4450" spans="34:37" x14ac:dyDescent="0.35">
      <c r="AH4450" s="9"/>
      <c r="AI4450" s="9"/>
      <c r="AJ4450" s="4"/>
      <c r="AK4450" s="4"/>
    </row>
    <row r="4451" spans="34:37" x14ac:dyDescent="0.35">
      <c r="AH4451" s="9"/>
      <c r="AI4451" s="9"/>
      <c r="AJ4451" s="4"/>
      <c r="AK4451" s="4"/>
    </row>
    <row r="4452" spans="34:37" x14ac:dyDescent="0.35">
      <c r="AH4452" s="9"/>
      <c r="AI4452" s="9"/>
      <c r="AJ4452" s="4"/>
      <c r="AK4452" s="4"/>
    </row>
    <row r="4453" spans="34:37" x14ac:dyDescent="0.35">
      <c r="AH4453" s="9"/>
      <c r="AI4453" s="9"/>
      <c r="AJ4453" s="4"/>
      <c r="AK4453" s="4"/>
    </row>
    <row r="4454" spans="34:37" x14ac:dyDescent="0.35">
      <c r="AH4454" s="9"/>
      <c r="AI4454" s="9"/>
      <c r="AJ4454" s="4"/>
      <c r="AK4454" s="4"/>
    </row>
    <row r="4455" spans="34:37" x14ac:dyDescent="0.35">
      <c r="AH4455" s="9"/>
      <c r="AI4455" s="9"/>
      <c r="AJ4455" s="4"/>
      <c r="AK4455" s="4"/>
    </row>
    <row r="4456" spans="34:37" x14ac:dyDescent="0.35">
      <c r="AH4456" s="9"/>
      <c r="AI4456" s="9"/>
      <c r="AJ4456" s="4"/>
      <c r="AK4456" s="4"/>
    </row>
    <row r="4457" spans="34:37" x14ac:dyDescent="0.35">
      <c r="AH4457" s="9"/>
      <c r="AI4457" s="9"/>
      <c r="AJ4457" s="4"/>
      <c r="AK4457" s="4"/>
    </row>
    <row r="4458" spans="34:37" x14ac:dyDescent="0.35">
      <c r="AH4458" s="9"/>
      <c r="AI4458" s="9"/>
      <c r="AJ4458" s="4"/>
      <c r="AK4458" s="4"/>
    </row>
    <row r="4459" spans="34:37" x14ac:dyDescent="0.35">
      <c r="AH4459" s="9"/>
      <c r="AI4459" s="9"/>
      <c r="AJ4459" s="4"/>
      <c r="AK4459" s="4"/>
    </row>
    <row r="4460" spans="34:37" x14ac:dyDescent="0.35">
      <c r="AH4460" s="9"/>
      <c r="AI4460" s="9"/>
      <c r="AJ4460" s="4"/>
      <c r="AK4460" s="4"/>
    </row>
    <row r="4461" spans="34:37" x14ac:dyDescent="0.35">
      <c r="AH4461" s="9"/>
      <c r="AI4461" s="9"/>
      <c r="AJ4461" s="4"/>
      <c r="AK4461" s="4"/>
    </row>
    <row r="4462" spans="34:37" x14ac:dyDescent="0.35">
      <c r="AH4462" s="9"/>
      <c r="AI4462" s="9"/>
      <c r="AJ4462" s="4"/>
      <c r="AK4462" s="4"/>
    </row>
    <row r="4463" spans="34:37" x14ac:dyDescent="0.35">
      <c r="AH4463" s="9"/>
      <c r="AI4463" s="9"/>
      <c r="AJ4463" s="4"/>
      <c r="AK4463" s="4"/>
    </row>
    <row r="4464" spans="34:37" x14ac:dyDescent="0.35">
      <c r="AH4464" s="9"/>
      <c r="AI4464" s="9"/>
      <c r="AJ4464" s="4"/>
      <c r="AK4464" s="4"/>
    </row>
    <row r="4465" spans="34:37" x14ac:dyDescent="0.35">
      <c r="AH4465" s="9"/>
      <c r="AI4465" s="9"/>
      <c r="AJ4465" s="4"/>
      <c r="AK4465" s="4"/>
    </row>
    <row r="4466" spans="34:37" x14ac:dyDescent="0.35">
      <c r="AH4466" s="9"/>
      <c r="AI4466" s="9"/>
      <c r="AJ4466" s="4"/>
      <c r="AK4466" s="4"/>
    </row>
    <row r="4467" spans="34:37" x14ac:dyDescent="0.35">
      <c r="AH4467" s="9"/>
      <c r="AI4467" s="9"/>
      <c r="AJ4467" s="4"/>
      <c r="AK4467" s="4"/>
    </row>
    <row r="4468" spans="34:37" x14ac:dyDescent="0.35">
      <c r="AH4468" s="9"/>
      <c r="AI4468" s="9"/>
      <c r="AJ4468" s="4"/>
      <c r="AK4468" s="4"/>
    </row>
    <row r="4469" spans="34:37" x14ac:dyDescent="0.35">
      <c r="AH4469" s="9"/>
      <c r="AI4469" s="9"/>
      <c r="AJ4469" s="4"/>
      <c r="AK4469" s="4"/>
    </row>
    <row r="4470" spans="34:37" x14ac:dyDescent="0.35">
      <c r="AH4470" s="9"/>
      <c r="AI4470" s="9"/>
      <c r="AJ4470" s="4"/>
      <c r="AK4470" s="4"/>
    </row>
    <row r="4471" spans="34:37" x14ac:dyDescent="0.35">
      <c r="AH4471" s="9"/>
      <c r="AI4471" s="9"/>
      <c r="AJ4471" s="4"/>
      <c r="AK4471" s="4"/>
    </row>
    <row r="4472" spans="34:37" x14ac:dyDescent="0.35">
      <c r="AH4472" s="9"/>
      <c r="AI4472" s="9"/>
      <c r="AJ4472" s="4"/>
      <c r="AK4472" s="4"/>
    </row>
    <row r="4473" spans="34:37" x14ac:dyDescent="0.35">
      <c r="AH4473" s="9"/>
      <c r="AI4473" s="9"/>
      <c r="AJ4473" s="4"/>
      <c r="AK4473" s="4"/>
    </row>
    <row r="4474" spans="34:37" x14ac:dyDescent="0.35">
      <c r="AH4474" s="9"/>
      <c r="AI4474" s="9"/>
      <c r="AJ4474" s="4"/>
      <c r="AK4474" s="4"/>
    </row>
    <row r="4475" spans="34:37" x14ac:dyDescent="0.35">
      <c r="AH4475" s="9"/>
      <c r="AI4475" s="9"/>
      <c r="AJ4475" s="4"/>
      <c r="AK4475" s="4"/>
    </row>
    <row r="4476" spans="34:37" x14ac:dyDescent="0.35">
      <c r="AH4476" s="9"/>
      <c r="AI4476" s="9"/>
      <c r="AJ4476" s="4"/>
      <c r="AK4476" s="4"/>
    </row>
    <row r="4477" spans="34:37" x14ac:dyDescent="0.35">
      <c r="AH4477" s="9"/>
      <c r="AI4477" s="9"/>
      <c r="AJ4477" s="4"/>
      <c r="AK4477" s="4"/>
    </row>
    <row r="4478" spans="34:37" x14ac:dyDescent="0.35">
      <c r="AH4478" s="9"/>
      <c r="AI4478" s="9"/>
      <c r="AJ4478" s="4"/>
      <c r="AK4478" s="4"/>
    </row>
    <row r="4479" spans="34:37" x14ac:dyDescent="0.35">
      <c r="AH4479" s="9"/>
      <c r="AI4479" s="9"/>
      <c r="AJ4479" s="4"/>
      <c r="AK4479" s="4"/>
    </row>
    <row r="4480" spans="34:37" x14ac:dyDescent="0.35">
      <c r="AH4480" s="9"/>
      <c r="AI4480" s="9"/>
      <c r="AJ4480" s="4"/>
      <c r="AK4480" s="4"/>
    </row>
    <row r="4481" spans="34:37" x14ac:dyDescent="0.35">
      <c r="AH4481" s="9"/>
      <c r="AI4481" s="9"/>
      <c r="AJ4481" s="4"/>
      <c r="AK4481" s="4"/>
    </row>
    <row r="4482" spans="34:37" x14ac:dyDescent="0.35">
      <c r="AH4482" s="9"/>
      <c r="AI4482" s="9"/>
      <c r="AJ4482" s="4"/>
      <c r="AK4482" s="4"/>
    </row>
    <row r="4483" spans="34:37" x14ac:dyDescent="0.35">
      <c r="AH4483" s="9"/>
      <c r="AI4483" s="9"/>
      <c r="AJ4483" s="4"/>
      <c r="AK4483" s="4"/>
    </row>
    <row r="4484" spans="34:37" x14ac:dyDescent="0.35">
      <c r="AH4484" s="9"/>
      <c r="AI4484" s="9"/>
      <c r="AJ4484" s="4"/>
      <c r="AK4484" s="4"/>
    </row>
    <row r="4485" spans="34:37" x14ac:dyDescent="0.35">
      <c r="AH4485" s="9"/>
      <c r="AI4485" s="9"/>
      <c r="AJ4485" s="4"/>
      <c r="AK4485" s="4"/>
    </row>
    <row r="4486" spans="34:37" x14ac:dyDescent="0.35">
      <c r="AH4486" s="9"/>
      <c r="AI4486" s="9"/>
      <c r="AJ4486" s="4"/>
      <c r="AK4486" s="4"/>
    </row>
    <row r="4487" spans="34:37" x14ac:dyDescent="0.35">
      <c r="AH4487" s="9"/>
      <c r="AI4487" s="9"/>
      <c r="AJ4487" s="4"/>
      <c r="AK4487" s="4"/>
    </row>
    <row r="4488" spans="34:37" x14ac:dyDescent="0.35">
      <c r="AH4488" s="9"/>
      <c r="AI4488" s="9"/>
      <c r="AJ4488" s="4"/>
      <c r="AK4488" s="4"/>
    </row>
    <row r="4489" spans="34:37" x14ac:dyDescent="0.35">
      <c r="AH4489" s="9"/>
      <c r="AI4489" s="9"/>
      <c r="AJ4489" s="4"/>
      <c r="AK4489" s="4"/>
    </row>
    <row r="4490" spans="34:37" x14ac:dyDescent="0.35">
      <c r="AH4490" s="9"/>
      <c r="AI4490" s="9"/>
      <c r="AJ4490" s="4"/>
      <c r="AK4490" s="4"/>
    </row>
    <row r="4491" spans="34:37" x14ac:dyDescent="0.35">
      <c r="AH4491" s="9"/>
      <c r="AI4491" s="9"/>
      <c r="AJ4491" s="4"/>
      <c r="AK4491" s="4"/>
    </row>
    <row r="4492" spans="34:37" x14ac:dyDescent="0.35">
      <c r="AH4492" s="9"/>
      <c r="AI4492" s="9"/>
      <c r="AJ4492" s="4"/>
      <c r="AK4492" s="4"/>
    </row>
    <row r="4493" spans="34:37" x14ac:dyDescent="0.35">
      <c r="AH4493" s="9"/>
      <c r="AI4493" s="9"/>
      <c r="AJ4493" s="4"/>
      <c r="AK4493" s="4"/>
    </row>
    <row r="4494" spans="34:37" x14ac:dyDescent="0.35">
      <c r="AH4494" s="9"/>
      <c r="AI4494" s="9"/>
      <c r="AJ4494" s="4"/>
      <c r="AK4494" s="4"/>
    </row>
    <row r="4495" spans="34:37" x14ac:dyDescent="0.35">
      <c r="AH4495" s="9"/>
      <c r="AI4495" s="9"/>
      <c r="AJ4495" s="4"/>
      <c r="AK4495" s="4"/>
    </row>
    <row r="4496" spans="34:37" x14ac:dyDescent="0.35">
      <c r="AH4496" s="9"/>
      <c r="AI4496" s="9"/>
      <c r="AJ4496" s="4"/>
      <c r="AK4496" s="4"/>
    </row>
    <row r="4497" spans="34:37" x14ac:dyDescent="0.35">
      <c r="AH4497" s="9"/>
      <c r="AI4497" s="9"/>
      <c r="AJ4497" s="4"/>
      <c r="AK4497" s="4"/>
    </row>
    <row r="4498" spans="34:37" x14ac:dyDescent="0.35">
      <c r="AH4498" s="9"/>
      <c r="AI4498" s="9"/>
      <c r="AJ4498" s="4"/>
      <c r="AK4498" s="4"/>
    </row>
    <row r="4499" spans="34:37" x14ac:dyDescent="0.35">
      <c r="AH4499" s="9"/>
      <c r="AI4499" s="9"/>
      <c r="AJ4499" s="4"/>
      <c r="AK4499" s="4"/>
    </row>
    <row r="4500" spans="34:37" x14ac:dyDescent="0.35">
      <c r="AH4500" s="9"/>
      <c r="AI4500" s="9"/>
      <c r="AJ4500" s="4"/>
      <c r="AK4500" s="4"/>
    </row>
    <row r="4501" spans="34:37" x14ac:dyDescent="0.35">
      <c r="AH4501" s="9"/>
      <c r="AI4501" s="9"/>
      <c r="AJ4501" s="4"/>
      <c r="AK4501" s="4"/>
    </row>
    <row r="4502" spans="34:37" x14ac:dyDescent="0.35">
      <c r="AH4502" s="9"/>
      <c r="AI4502" s="9"/>
      <c r="AJ4502" s="4"/>
      <c r="AK4502" s="4"/>
    </row>
    <row r="4503" spans="34:37" x14ac:dyDescent="0.35">
      <c r="AH4503" s="9"/>
      <c r="AI4503" s="9"/>
      <c r="AJ4503" s="4"/>
      <c r="AK4503" s="4"/>
    </row>
    <row r="4504" spans="34:37" x14ac:dyDescent="0.35">
      <c r="AH4504" s="9"/>
      <c r="AI4504" s="9"/>
      <c r="AJ4504" s="4"/>
      <c r="AK4504" s="4"/>
    </row>
    <row r="4505" spans="34:37" x14ac:dyDescent="0.35">
      <c r="AH4505" s="9"/>
      <c r="AI4505" s="9"/>
      <c r="AJ4505" s="4"/>
      <c r="AK4505" s="4"/>
    </row>
    <row r="4506" spans="34:37" x14ac:dyDescent="0.35">
      <c r="AH4506" s="9"/>
      <c r="AI4506" s="9"/>
      <c r="AJ4506" s="4"/>
      <c r="AK4506" s="4"/>
    </row>
    <row r="4507" spans="34:37" x14ac:dyDescent="0.35">
      <c r="AH4507" s="9"/>
      <c r="AI4507" s="9"/>
      <c r="AJ4507" s="4"/>
      <c r="AK4507" s="4"/>
    </row>
    <row r="4508" spans="34:37" x14ac:dyDescent="0.35">
      <c r="AH4508" s="9"/>
      <c r="AI4508" s="9"/>
      <c r="AJ4508" s="4"/>
      <c r="AK4508" s="4"/>
    </row>
    <row r="4509" spans="34:37" x14ac:dyDescent="0.35">
      <c r="AH4509" s="9"/>
      <c r="AI4509" s="9"/>
      <c r="AJ4509" s="4"/>
      <c r="AK4509" s="4"/>
    </row>
    <row r="4510" spans="34:37" x14ac:dyDescent="0.35">
      <c r="AH4510" s="9"/>
      <c r="AI4510" s="9"/>
      <c r="AJ4510" s="4"/>
      <c r="AK4510" s="4"/>
    </row>
    <row r="4511" spans="34:37" x14ac:dyDescent="0.35">
      <c r="AH4511" s="9"/>
      <c r="AI4511" s="9"/>
      <c r="AJ4511" s="4"/>
      <c r="AK4511" s="4"/>
    </row>
    <row r="4512" spans="34:37" x14ac:dyDescent="0.35">
      <c r="AH4512" s="9"/>
      <c r="AI4512" s="9"/>
      <c r="AJ4512" s="4"/>
      <c r="AK4512" s="4"/>
    </row>
    <row r="4513" spans="34:37" x14ac:dyDescent="0.35">
      <c r="AH4513" s="9"/>
      <c r="AI4513" s="9"/>
      <c r="AJ4513" s="4"/>
      <c r="AK4513" s="4"/>
    </row>
    <row r="4514" spans="34:37" x14ac:dyDescent="0.35">
      <c r="AH4514" s="9"/>
      <c r="AI4514" s="9"/>
      <c r="AJ4514" s="4"/>
      <c r="AK4514" s="4"/>
    </row>
    <row r="4515" spans="34:37" x14ac:dyDescent="0.35">
      <c r="AH4515" s="9"/>
      <c r="AI4515" s="9"/>
      <c r="AJ4515" s="4"/>
      <c r="AK4515" s="4"/>
    </row>
    <row r="4516" spans="34:37" x14ac:dyDescent="0.35">
      <c r="AH4516" s="9"/>
      <c r="AI4516" s="9"/>
      <c r="AJ4516" s="4"/>
      <c r="AK4516" s="4"/>
    </row>
    <row r="4517" spans="34:37" x14ac:dyDescent="0.35">
      <c r="AH4517" s="9"/>
      <c r="AI4517" s="9"/>
      <c r="AJ4517" s="4"/>
      <c r="AK4517" s="4"/>
    </row>
    <row r="4518" spans="34:37" x14ac:dyDescent="0.35">
      <c r="AH4518" s="9"/>
      <c r="AI4518" s="9"/>
      <c r="AJ4518" s="4"/>
      <c r="AK4518" s="4"/>
    </row>
    <row r="4519" spans="34:37" x14ac:dyDescent="0.35">
      <c r="AH4519" s="9"/>
      <c r="AI4519" s="9"/>
      <c r="AJ4519" s="4"/>
      <c r="AK4519" s="4"/>
    </row>
    <row r="4520" spans="34:37" x14ac:dyDescent="0.35">
      <c r="AH4520" s="9"/>
      <c r="AI4520" s="9"/>
      <c r="AJ4520" s="4"/>
      <c r="AK4520" s="4"/>
    </row>
    <row r="4521" spans="34:37" x14ac:dyDescent="0.35">
      <c r="AH4521" s="9"/>
      <c r="AI4521" s="9"/>
      <c r="AJ4521" s="4"/>
      <c r="AK4521" s="4"/>
    </row>
    <row r="4522" spans="34:37" x14ac:dyDescent="0.35">
      <c r="AH4522" s="9"/>
      <c r="AI4522" s="9"/>
      <c r="AJ4522" s="4"/>
      <c r="AK4522" s="4"/>
    </row>
    <row r="4523" spans="34:37" x14ac:dyDescent="0.35">
      <c r="AH4523" s="9"/>
      <c r="AI4523" s="9"/>
      <c r="AJ4523" s="4"/>
      <c r="AK4523" s="4"/>
    </row>
    <row r="4524" spans="34:37" x14ac:dyDescent="0.35">
      <c r="AH4524" s="9"/>
      <c r="AI4524" s="9"/>
      <c r="AJ4524" s="4"/>
      <c r="AK4524" s="4"/>
    </row>
    <row r="4525" spans="34:37" x14ac:dyDescent="0.35">
      <c r="AH4525" s="9"/>
      <c r="AI4525" s="9"/>
      <c r="AJ4525" s="4"/>
      <c r="AK4525" s="4"/>
    </row>
    <row r="4526" spans="34:37" x14ac:dyDescent="0.35">
      <c r="AH4526" s="9"/>
      <c r="AI4526" s="9"/>
      <c r="AJ4526" s="4"/>
      <c r="AK4526" s="4"/>
    </row>
    <row r="4527" spans="34:37" x14ac:dyDescent="0.35">
      <c r="AH4527" s="9"/>
      <c r="AI4527" s="9"/>
      <c r="AJ4527" s="4"/>
      <c r="AK4527" s="4"/>
    </row>
    <row r="4528" spans="34:37" x14ac:dyDescent="0.35">
      <c r="AH4528" s="9"/>
      <c r="AI4528" s="9"/>
      <c r="AJ4528" s="4"/>
      <c r="AK4528" s="4"/>
    </row>
    <row r="4529" spans="34:37" x14ac:dyDescent="0.35">
      <c r="AH4529" s="9"/>
      <c r="AI4529" s="9"/>
      <c r="AJ4529" s="4"/>
      <c r="AK4529" s="4"/>
    </row>
    <row r="4530" spans="34:37" x14ac:dyDescent="0.35">
      <c r="AH4530" s="9"/>
      <c r="AI4530" s="9"/>
      <c r="AJ4530" s="4"/>
      <c r="AK4530" s="4"/>
    </row>
    <row r="4531" spans="34:37" x14ac:dyDescent="0.35">
      <c r="AH4531" s="9"/>
      <c r="AI4531" s="9"/>
      <c r="AJ4531" s="4"/>
      <c r="AK4531" s="4"/>
    </row>
    <row r="4532" spans="34:37" x14ac:dyDescent="0.35">
      <c r="AH4532" s="9"/>
      <c r="AI4532" s="9"/>
      <c r="AJ4532" s="4"/>
      <c r="AK4532" s="4"/>
    </row>
    <row r="4533" spans="34:37" x14ac:dyDescent="0.35">
      <c r="AH4533" s="9"/>
      <c r="AI4533" s="9"/>
      <c r="AJ4533" s="4"/>
      <c r="AK4533" s="4"/>
    </row>
    <row r="4534" spans="34:37" x14ac:dyDescent="0.35">
      <c r="AH4534" s="9"/>
      <c r="AI4534" s="9"/>
      <c r="AJ4534" s="4"/>
      <c r="AK4534" s="4"/>
    </row>
    <row r="4535" spans="34:37" x14ac:dyDescent="0.35">
      <c r="AH4535" s="9"/>
      <c r="AI4535" s="9"/>
      <c r="AJ4535" s="4"/>
      <c r="AK4535" s="4"/>
    </row>
    <row r="4536" spans="34:37" x14ac:dyDescent="0.35">
      <c r="AH4536" s="9"/>
      <c r="AI4536" s="9"/>
      <c r="AJ4536" s="4"/>
      <c r="AK4536" s="4"/>
    </row>
    <row r="4537" spans="34:37" x14ac:dyDescent="0.35">
      <c r="AH4537" s="9"/>
      <c r="AI4537" s="9"/>
      <c r="AJ4537" s="4"/>
      <c r="AK4537" s="4"/>
    </row>
    <row r="4538" spans="34:37" x14ac:dyDescent="0.35">
      <c r="AH4538" s="9"/>
      <c r="AI4538" s="9"/>
      <c r="AJ4538" s="4"/>
      <c r="AK4538" s="4"/>
    </row>
    <row r="4539" spans="34:37" x14ac:dyDescent="0.35">
      <c r="AH4539" s="9"/>
      <c r="AI4539" s="9"/>
      <c r="AJ4539" s="4"/>
      <c r="AK4539" s="4"/>
    </row>
    <row r="4540" spans="34:37" x14ac:dyDescent="0.35">
      <c r="AH4540" s="9"/>
      <c r="AI4540" s="9"/>
      <c r="AJ4540" s="4"/>
      <c r="AK4540" s="4"/>
    </row>
    <row r="4541" spans="34:37" x14ac:dyDescent="0.35">
      <c r="AH4541" s="9"/>
      <c r="AI4541" s="9"/>
      <c r="AJ4541" s="4"/>
      <c r="AK4541" s="4"/>
    </row>
    <row r="4542" spans="34:37" x14ac:dyDescent="0.35">
      <c r="AH4542" s="9"/>
      <c r="AI4542" s="9"/>
      <c r="AJ4542" s="4"/>
      <c r="AK4542" s="4"/>
    </row>
    <row r="4543" spans="34:37" x14ac:dyDescent="0.35">
      <c r="AH4543" s="9"/>
      <c r="AI4543" s="9"/>
      <c r="AJ4543" s="4"/>
      <c r="AK4543" s="4"/>
    </row>
    <row r="4544" spans="34:37" x14ac:dyDescent="0.35">
      <c r="AH4544" s="9"/>
      <c r="AI4544" s="9"/>
      <c r="AJ4544" s="4"/>
      <c r="AK4544" s="4"/>
    </row>
    <row r="4545" spans="34:37" x14ac:dyDescent="0.35">
      <c r="AH4545" s="9"/>
      <c r="AI4545" s="9"/>
      <c r="AJ4545" s="4"/>
      <c r="AK4545" s="4"/>
    </row>
    <row r="4546" spans="34:37" x14ac:dyDescent="0.35">
      <c r="AH4546" s="9"/>
      <c r="AI4546" s="9"/>
      <c r="AJ4546" s="4"/>
      <c r="AK4546" s="4"/>
    </row>
    <row r="4547" spans="34:37" x14ac:dyDescent="0.35">
      <c r="AH4547" s="9"/>
      <c r="AI4547" s="9"/>
      <c r="AJ4547" s="4"/>
      <c r="AK4547" s="4"/>
    </row>
    <row r="4548" spans="34:37" x14ac:dyDescent="0.35">
      <c r="AH4548" s="9"/>
      <c r="AI4548" s="9"/>
      <c r="AJ4548" s="4"/>
      <c r="AK4548" s="4"/>
    </row>
    <row r="4549" spans="34:37" x14ac:dyDescent="0.35">
      <c r="AH4549" s="9"/>
      <c r="AI4549" s="9"/>
      <c r="AJ4549" s="4"/>
      <c r="AK4549" s="4"/>
    </row>
    <row r="4550" spans="34:37" x14ac:dyDescent="0.35">
      <c r="AH4550" s="9"/>
      <c r="AI4550" s="9"/>
      <c r="AJ4550" s="4"/>
      <c r="AK4550" s="4"/>
    </row>
    <row r="4551" spans="34:37" x14ac:dyDescent="0.35">
      <c r="AH4551" s="9"/>
      <c r="AI4551" s="9"/>
      <c r="AJ4551" s="4"/>
      <c r="AK4551" s="4"/>
    </row>
    <row r="4552" spans="34:37" x14ac:dyDescent="0.35">
      <c r="AH4552" s="9"/>
      <c r="AI4552" s="9"/>
      <c r="AJ4552" s="4"/>
      <c r="AK4552" s="4"/>
    </row>
    <row r="4553" spans="34:37" x14ac:dyDescent="0.35">
      <c r="AH4553" s="9"/>
      <c r="AI4553" s="9"/>
      <c r="AJ4553" s="4"/>
      <c r="AK4553" s="4"/>
    </row>
    <row r="4554" spans="34:37" x14ac:dyDescent="0.35">
      <c r="AH4554" s="9"/>
      <c r="AI4554" s="9"/>
      <c r="AJ4554" s="4"/>
      <c r="AK4554" s="4"/>
    </row>
    <row r="4555" spans="34:37" x14ac:dyDescent="0.35">
      <c r="AH4555" s="9"/>
      <c r="AI4555" s="9"/>
      <c r="AJ4555" s="4"/>
      <c r="AK4555" s="4"/>
    </row>
    <row r="4556" spans="34:37" x14ac:dyDescent="0.35">
      <c r="AH4556" s="9"/>
      <c r="AI4556" s="9"/>
      <c r="AJ4556" s="4"/>
      <c r="AK4556" s="4"/>
    </row>
    <row r="4557" spans="34:37" x14ac:dyDescent="0.35">
      <c r="AH4557" s="9"/>
      <c r="AI4557" s="9"/>
      <c r="AJ4557" s="4"/>
      <c r="AK4557" s="4"/>
    </row>
    <row r="4558" spans="34:37" x14ac:dyDescent="0.35">
      <c r="AH4558" s="9"/>
      <c r="AI4558" s="9"/>
      <c r="AJ4558" s="4"/>
      <c r="AK4558" s="4"/>
    </row>
    <row r="4559" spans="34:37" x14ac:dyDescent="0.35">
      <c r="AH4559" s="9"/>
      <c r="AI4559" s="9"/>
      <c r="AJ4559" s="4"/>
      <c r="AK4559" s="4"/>
    </row>
    <row r="4560" spans="34:37" x14ac:dyDescent="0.35">
      <c r="AH4560" s="9"/>
      <c r="AI4560" s="9"/>
      <c r="AJ4560" s="4"/>
      <c r="AK4560" s="4"/>
    </row>
    <row r="4561" spans="34:37" x14ac:dyDescent="0.35">
      <c r="AH4561" s="9"/>
      <c r="AI4561" s="9"/>
      <c r="AJ4561" s="4"/>
      <c r="AK4561" s="4"/>
    </row>
    <row r="4562" spans="34:37" x14ac:dyDescent="0.35">
      <c r="AH4562" s="9"/>
      <c r="AI4562" s="9"/>
      <c r="AJ4562" s="4"/>
      <c r="AK4562" s="4"/>
    </row>
    <row r="4563" spans="34:37" x14ac:dyDescent="0.35">
      <c r="AH4563" s="9"/>
      <c r="AI4563" s="9"/>
      <c r="AJ4563" s="4"/>
      <c r="AK4563" s="4"/>
    </row>
    <row r="4564" spans="34:37" x14ac:dyDescent="0.35">
      <c r="AH4564" s="9"/>
      <c r="AI4564" s="9"/>
      <c r="AJ4564" s="4"/>
      <c r="AK4564" s="4"/>
    </row>
    <row r="4565" spans="34:37" x14ac:dyDescent="0.35">
      <c r="AH4565" s="9"/>
      <c r="AI4565" s="9"/>
      <c r="AJ4565" s="4"/>
      <c r="AK4565" s="4"/>
    </row>
    <row r="4566" spans="34:37" x14ac:dyDescent="0.35">
      <c r="AH4566" s="9"/>
      <c r="AI4566" s="9"/>
      <c r="AJ4566" s="4"/>
      <c r="AK4566" s="4"/>
    </row>
    <row r="4567" spans="34:37" x14ac:dyDescent="0.35">
      <c r="AH4567" s="9"/>
      <c r="AI4567" s="9"/>
      <c r="AJ4567" s="4"/>
      <c r="AK4567" s="4"/>
    </row>
    <row r="4568" spans="34:37" x14ac:dyDescent="0.35">
      <c r="AH4568" s="9"/>
      <c r="AI4568" s="9"/>
      <c r="AJ4568" s="4"/>
      <c r="AK4568" s="4"/>
    </row>
    <row r="4569" spans="34:37" x14ac:dyDescent="0.35">
      <c r="AH4569" s="9"/>
      <c r="AI4569" s="9"/>
      <c r="AJ4569" s="4"/>
      <c r="AK4569" s="4"/>
    </row>
    <row r="4570" spans="34:37" x14ac:dyDescent="0.35">
      <c r="AH4570" s="9"/>
      <c r="AI4570" s="9"/>
      <c r="AJ4570" s="4"/>
      <c r="AK4570" s="4"/>
    </row>
    <row r="4571" spans="34:37" x14ac:dyDescent="0.35">
      <c r="AH4571" s="9"/>
      <c r="AI4571" s="9"/>
      <c r="AJ4571" s="4"/>
      <c r="AK4571" s="4"/>
    </row>
    <row r="4572" spans="34:37" x14ac:dyDescent="0.35">
      <c r="AH4572" s="9"/>
      <c r="AI4572" s="9"/>
      <c r="AJ4572" s="4"/>
      <c r="AK4572" s="4"/>
    </row>
    <row r="4573" spans="34:37" x14ac:dyDescent="0.35">
      <c r="AH4573" s="9"/>
      <c r="AI4573" s="9"/>
      <c r="AJ4573" s="4"/>
      <c r="AK4573" s="4"/>
    </row>
    <row r="4574" spans="34:37" x14ac:dyDescent="0.35">
      <c r="AH4574" s="9"/>
      <c r="AI4574" s="9"/>
      <c r="AJ4574" s="4"/>
      <c r="AK4574" s="4"/>
    </row>
    <row r="4575" spans="34:37" x14ac:dyDescent="0.35">
      <c r="AH4575" s="9"/>
      <c r="AI4575" s="9"/>
      <c r="AJ4575" s="4"/>
      <c r="AK4575" s="4"/>
    </row>
    <row r="4576" spans="34:37" x14ac:dyDescent="0.35">
      <c r="AH4576" s="9"/>
      <c r="AI4576" s="9"/>
      <c r="AJ4576" s="4"/>
      <c r="AK4576" s="4"/>
    </row>
    <row r="4577" spans="34:37" x14ac:dyDescent="0.35">
      <c r="AH4577" s="9"/>
      <c r="AI4577" s="9"/>
      <c r="AJ4577" s="4"/>
      <c r="AK4577" s="4"/>
    </row>
    <row r="4578" spans="34:37" x14ac:dyDescent="0.35">
      <c r="AH4578" s="9"/>
      <c r="AI4578" s="9"/>
      <c r="AJ4578" s="4"/>
      <c r="AK4578" s="4"/>
    </row>
    <row r="4579" spans="34:37" x14ac:dyDescent="0.35">
      <c r="AH4579" s="9"/>
      <c r="AI4579" s="9"/>
      <c r="AJ4579" s="4"/>
      <c r="AK4579" s="4"/>
    </row>
    <row r="4580" spans="34:37" x14ac:dyDescent="0.35">
      <c r="AH4580" s="9"/>
      <c r="AI4580" s="9"/>
      <c r="AJ4580" s="4"/>
      <c r="AK4580" s="4"/>
    </row>
    <row r="4581" spans="34:37" x14ac:dyDescent="0.35">
      <c r="AH4581" s="9"/>
      <c r="AI4581" s="9"/>
      <c r="AJ4581" s="4"/>
      <c r="AK4581" s="4"/>
    </row>
    <row r="4582" spans="34:37" x14ac:dyDescent="0.35">
      <c r="AH4582" s="9"/>
      <c r="AI4582" s="9"/>
      <c r="AJ4582" s="4"/>
      <c r="AK4582" s="4"/>
    </row>
    <row r="4583" spans="34:37" x14ac:dyDescent="0.35">
      <c r="AH4583" s="9"/>
      <c r="AI4583" s="9"/>
      <c r="AJ4583" s="4"/>
      <c r="AK4583" s="4"/>
    </row>
    <row r="4584" spans="34:37" x14ac:dyDescent="0.35">
      <c r="AH4584" s="9"/>
      <c r="AI4584" s="9"/>
      <c r="AJ4584" s="4"/>
      <c r="AK4584" s="4"/>
    </row>
    <row r="4585" spans="34:37" x14ac:dyDescent="0.35">
      <c r="AH4585" s="9"/>
      <c r="AI4585" s="9"/>
      <c r="AJ4585" s="4"/>
      <c r="AK4585" s="4"/>
    </row>
    <row r="4586" spans="34:37" x14ac:dyDescent="0.35">
      <c r="AH4586" s="9"/>
      <c r="AI4586" s="9"/>
      <c r="AJ4586" s="4"/>
      <c r="AK4586" s="4"/>
    </row>
    <row r="4587" spans="34:37" x14ac:dyDescent="0.35">
      <c r="AH4587" s="9"/>
      <c r="AI4587" s="9"/>
      <c r="AJ4587" s="4"/>
      <c r="AK4587" s="4"/>
    </row>
    <row r="4588" spans="34:37" x14ac:dyDescent="0.35">
      <c r="AH4588" s="9"/>
      <c r="AI4588" s="9"/>
      <c r="AJ4588" s="4"/>
      <c r="AK4588" s="4"/>
    </row>
    <row r="4589" spans="34:37" x14ac:dyDescent="0.35">
      <c r="AH4589" s="9"/>
      <c r="AI4589" s="9"/>
      <c r="AJ4589" s="4"/>
      <c r="AK4589" s="4"/>
    </row>
    <row r="4590" spans="34:37" x14ac:dyDescent="0.35">
      <c r="AH4590" s="9"/>
      <c r="AI4590" s="9"/>
      <c r="AJ4590" s="4"/>
      <c r="AK4590" s="4"/>
    </row>
    <row r="4591" spans="34:37" x14ac:dyDescent="0.35">
      <c r="AH4591" s="9"/>
      <c r="AI4591" s="9"/>
      <c r="AJ4591" s="4"/>
      <c r="AK4591" s="4"/>
    </row>
    <row r="4592" spans="34:37" x14ac:dyDescent="0.35">
      <c r="AH4592" s="9"/>
      <c r="AI4592" s="9"/>
      <c r="AJ4592" s="4"/>
      <c r="AK4592" s="4"/>
    </row>
    <row r="4593" spans="34:37" x14ac:dyDescent="0.35">
      <c r="AH4593" s="9"/>
      <c r="AI4593" s="9"/>
      <c r="AJ4593" s="4"/>
      <c r="AK4593" s="4"/>
    </row>
    <row r="4594" spans="34:37" x14ac:dyDescent="0.35">
      <c r="AH4594" s="9"/>
      <c r="AI4594" s="9"/>
      <c r="AJ4594" s="4"/>
      <c r="AK4594" s="4"/>
    </row>
    <row r="4595" spans="34:37" x14ac:dyDescent="0.35">
      <c r="AH4595" s="9"/>
      <c r="AI4595" s="9"/>
      <c r="AJ4595" s="4"/>
      <c r="AK4595" s="4"/>
    </row>
    <row r="4596" spans="34:37" x14ac:dyDescent="0.35">
      <c r="AH4596" s="9"/>
      <c r="AI4596" s="9"/>
      <c r="AJ4596" s="4"/>
      <c r="AK4596" s="4"/>
    </row>
    <row r="4597" spans="34:37" x14ac:dyDescent="0.35">
      <c r="AH4597" s="9"/>
      <c r="AI4597" s="9"/>
      <c r="AJ4597" s="4"/>
      <c r="AK4597" s="4"/>
    </row>
    <row r="4598" spans="34:37" x14ac:dyDescent="0.35">
      <c r="AH4598" s="9"/>
      <c r="AI4598" s="9"/>
      <c r="AJ4598" s="4"/>
      <c r="AK4598" s="4"/>
    </row>
    <row r="4599" spans="34:37" x14ac:dyDescent="0.35">
      <c r="AH4599" s="9"/>
      <c r="AI4599" s="9"/>
      <c r="AJ4599" s="4"/>
      <c r="AK4599" s="4"/>
    </row>
    <row r="4600" spans="34:37" x14ac:dyDescent="0.35">
      <c r="AH4600" s="9"/>
      <c r="AI4600" s="9"/>
      <c r="AJ4600" s="4"/>
      <c r="AK4600" s="4"/>
    </row>
    <row r="4601" spans="34:37" x14ac:dyDescent="0.35">
      <c r="AH4601" s="9"/>
      <c r="AI4601" s="9"/>
      <c r="AJ4601" s="4"/>
      <c r="AK4601" s="4"/>
    </row>
    <row r="4602" spans="34:37" x14ac:dyDescent="0.35">
      <c r="AH4602" s="9"/>
      <c r="AI4602" s="9"/>
      <c r="AJ4602" s="4"/>
      <c r="AK4602" s="4"/>
    </row>
    <row r="4603" spans="34:37" x14ac:dyDescent="0.35">
      <c r="AH4603" s="9"/>
      <c r="AI4603" s="9"/>
      <c r="AJ4603" s="4"/>
      <c r="AK4603" s="4"/>
    </row>
    <row r="4604" spans="34:37" x14ac:dyDescent="0.35">
      <c r="AH4604" s="9"/>
      <c r="AI4604" s="9"/>
      <c r="AJ4604" s="4"/>
      <c r="AK4604" s="4"/>
    </row>
    <row r="4605" spans="34:37" x14ac:dyDescent="0.35">
      <c r="AH4605" s="9"/>
      <c r="AI4605" s="9"/>
      <c r="AJ4605" s="4"/>
      <c r="AK4605" s="4"/>
    </row>
    <row r="4606" spans="34:37" x14ac:dyDescent="0.35">
      <c r="AH4606" s="9"/>
      <c r="AI4606" s="9"/>
      <c r="AJ4606" s="4"/>
      <c r="AK4606" s="4"/>
    </row>
    <row r="4607" spans="34:37" x14ac:dyDescent="0.35">
      <c r="AH4607" s="9"/>
      <c r="AI4607" s="9"/>
      <c r="AJ4607" s="4"/>
      <c r="AK4607" s="4"/>
    </row>
    <row r="4608" spans="34:37" x14ac:dyDescent="0.35">
      <c r="AH4608" s="9"/>
      <c r="AI4608" s="9"/>
      <c r="AJ4608" s="4"/>
      <c r="AK4608" s="4"/>
    </row>
    <row r="4609" spans="34:37" x14ac:dyDescent="0.35">
      <c r="AH4609" s="9"/>
      <c r="AI4609" s="9"/>
      <c r="AJ4609" s="4"/>
      <c r="AK4609" s="4"/>
    </row>
    <row r="4610" spans="34:37" x14ac:dyDescent="0.35">
      <c r="AH4610" s="9"/>
      <c r="AI4610" s="9"/>
      <c r="AJ4610" s="4"/>
      <c r="AK4610" s="4"/>
    </row>
    <row r="4611" spans="34:37" x14ac:dyDescent="0.35">
      <c r="AH4611" s="9"/>
      <c r="AI4611" s="9"/>
      <c r="AJ4611" s="4"/>
      <c r="AK4611" s="4"/>
    </row>
    <row r="4612" spans="34:37" x14ac:dyDescent="0.35">
      <c r="AH4612" s="9"/>
      <c r="AI4612" s="9"/>
      <c r="AJ4612" s="4"/>
      <c r="AK4612" s="4"/>
    </row>
    <row r="4613" spans="34:37" x14ac:dyDescent="0.35">
      <c r="AH4613" s="9"/>
      <c r="AI4613" s="9"/>
      <c r="AJ4613" s="4"/>
      <c r="AK4613" s="4"/>
    </row>
    <row r="4614" spans="34:37" x14ac:dyDescent="0.35">
      <c r="AH4614" s="9"/>
      <c r="AI4614" s="9"/>
      <c r="AJ4614" s="4"/>
      <c r="AK4614" s="4"/>
    </row>
    <row r="4615" spans="34:37" x14ac:dyDescent="0.35">
      <c r="AH4615" s="9"/>
      <c r="AI4615" s="9"/>
      <c r="AJ4615" s="4"/>
      <c r="AK4615" s="4"/>
    </row>
    <row r="4616" spans="34:37" x14ac:dyDescent="0.35">
      <c r="AH4616" s="9"/>
      <c r="AI4616" s="9"/>
      <c r="AJ4616" s="4"/>
      <c r="AK4616" s="4"/>
    </row>
    <row r="4617" spans="34:37" x14ac:dyDescent="0.35">
      <c r="AH4617" s="9"/>
      <c r="AI4617" s="9"/>
      <c r="AJ4617" s="4"/>
      <c r="AK4617" s="4"/>
    </row>
    <row r="4618" spans="34:37" x14ac:dyDescent="0.35">
      <c r="AH4618" s="9"/>
      <c r="AI4618" s="9"/>
      <c r="AJ4618" s="4"/>
      <c r="AK4618" s="4"/>
    </row>
    <row r="4619" spans="34:37" x14ac:dyDescent="0.35">
      <c r="AH4619" s="9"/>
      <c r="AI4619" s="9"/>
      <c r="AJ4619" s="4"/>
      <c r="AK4619" s="4"/>
    </row>
    <row r="4620" spans="34:37" x14ac:dyDescent="0.35">
      <c r="AH4620" s="9"/>
      <c r="AI4620" s="9"/>
      <c r="AJ4620" s="4"/>
      <c r="AK4620" s="4"/>
    </row>
    <row r="4621" spans="34:37" x14ac:dyDescent="0.35">
      <c r="AH4621" s="9"/>
      <c r="AI4621" s="9"/>
      <c r="AJ4621" s="4"/>
      <c r="AK4621" s="4"/>
    </row>
    <row r="4622" spans="34:37" x14ac:dyDescent="0.35">
      <c r="AH4622" s="9"/>
      <c r="AI4622" s="9"/>
      <c r="AJ4622" s="4"/>
      <c r="AK4622" s="4"/>
    </row>
    <row r="4623" spans="34:37" x14ac:dyDescent="0.35">
      <c r="AH4623" s="9"/>
      <c r="AI4623" s="9"/>
      <c r="AJ4623" s="4"/>
      <c r="AK4623" s="4"/>
    </row>
    <row r="4624" spans="34:37" x14ac:dyDescent="0.35">
      <c r="AH4624" s="9"/>
      <c r="AI4624" s="9"/>
      <c r="AJ4624" s="4"/>
      <c r="AK4624" s="4"/>
    </row>
    <row r="4625" spans="34:37" x14ac:dyDescent="0.35">
      <c r="AH4625" s="9"/>
      <c r="AI4625" s="9"/>
      <c r="AJ4625" s="4"/>
      <c r="AK4625" s="4"/>
    </row>
    <row r="4626" spans="34:37" x14ac:dyDescent="0.35">
      <c r="AH4626" s="9"/>
      <c r="AI4626" s="9"/>
      <c r="AJ4626" s="4"/>
      <c r="AK4626" s="4"/>
    </row>
    <row r="4627" spans="34:37" x14ac:dyDescent="0.35">
      <c r="AH4627" s="9"/>
      <c r="AI4627" s="9"/>
      <c r="AJ4627" s="4"/>
      <c r="AK4627" s="4"/>
    </row>
    <row r="4628" spans="34:37" x14ac:dyDescent="0.35">
      <c r="AH4628" s="9"/>
      <c r="AI4628" s="9"/>
      <c r="AJ4628" s="4"/>
      <c r="AK4628" s="4"/>
    </row>
    <row r="4629" spans="34:37" x14ac:dyDescent="0.35">
      <c r="AH4629" s="9"/>
      <c r="AI4629" s="9"/>
      <c r="AJ4629" s="4"/>
      <c r="AK4629" s="4"/>
    </row>
    <row r="4630" spans="34:37" x14ac:dyDescent="0.35">
      <c r="AH4630" s="9"/>
      <c r="AI4630" s="9"/>
      <c r="AJ4630" s="4"/>
      <c r="AK4630" s="4"/>
    </row>
    <row r="4631" spans="34:37" x14ac:dyDescent="0.35">
      <c r="AH4631" s="9"/>
      <c r="AI4631" s="9"/>
      <c r="AJ4631" s="4"/>
      <c r="AK4631" s="4"/>
    </row>
    <row r="4632" spans="34:37" x14ac:dyDescent="0.35">
      <c r="AH4632" s="9"/>
      <c r="AI4632" s="9"/>
      <c r="AJ4632" s="4"/>
      <c r="AK4632" s="4"/>
    </row>
    <row r="4633" spans="34:37" x14ac:dyDescent="0.35">
      <c r="AH4633" s="9"/>
      <c r="AI4633" s="9"/>
      <c r="AJ4633" s="4"/>
      <c r="AK4633" s="4"/>
    </row>
    <row r="4634" spans="34:37" x14ac:dyDescent="0.35">
      <c r="AH4634" s="9"/>
      <c r="AI4634" s="9"/>
      <c r="AJ4634" s="4"/>
      <c r="AK4634" s="4"/>
    </row>
    <row r="4635" spans="34:37" x14ac:dyDescent="0.35">
      <c r="AH4635" s="9"/>
      <c r="AI4635" s="9"/>
      <c r="AJ4635" s="4"/>
      <c r="AK4635" s="4"/>
    </row>
    <row r="4636" spans="34:37" x14ac:dyDescent="0.35">
      <c r="AH4636" s="9"/>
      <c r="AI4636" s="9"/>
      <c r="AJ4636" s="4"/>
      <c r="AK4636" s="4"/>
    </row>
    <row r="4637" spans="34:37" x14ac:dyDescent="0.35">
      <c r="AH4637" s="9"/>
      <c r="AI4637" s="9"/>
      <c r="AJ4637" s="4"/>
      <c r="AK4637" s="4"/>
    </row>
    <row r="4638" spans="34:37" x14ac:dyDescent="0.35">
      <c r="AH4638" s="9"/>
      <c r="AI4638" s="9"/>
      <c r="AJ4638" s="4"/>
      <c r="AK4638" s="4"/>
    </row>
    <row r="4639" spans="34:37" x14ac:dyDescent="0.35">
      <c r="AH4639" s="9"/>
      <c r="AI4639" s="9"/>
      <c r="AJ4639" s="4"/>
      <c r="AK4639" s="4"/>
    </row>
    <row r="4640" spans="34:37" x14ac:dyDescent="0.35">
      <c r="AH4640" s="9"/>
      <c r="AI4640" s="9"/>
      <c r="AJ4640" s="4"/>
      <c r="AK4640" s="4"/>
    </row>
    <row r="4641" spans="34:37" x14ac:dyDescent="0.35">
      <c r="AH4641" s="9"/>
      <c r="AI4641" s="9"/>
      <c r="AJ4641" s="4"/>
      <c r="AK4641" s="4"/>
    </row>
    <row r="4642" spans="34:37" x14ac:dyDescent="0.35">
      <c r="AH4642" s="9"/>
      <c r="AI4642" s="9"/>
      <c r="AJ4642" s="4"/>
      <c r="AK4642" s="4"/>
    </row>
    <row r="4643" spans="34:37" x14ac:dyDescent="0.35">
      <c r="AH4643" s="9"/>
      <c r="AI4643" s="9"/>
      <c r="AJ4643" s="4"/>
      <c r="AK4643" s="4"/>
    </row>
    <row r="4644" spans="34:37" x14ac:dyDescent="0.35">
      <c r="AH4644" s="9"/>
      <c r="AI4644" s="9"/>
      <c r="AJ4644" s="4"/>
      <c r="AK4644" s="4"/>
    </row>
    <row r="4645" spans="34:37" x14ac:dyDescent="0.35">
      <c r="AH4645" s="9"/>
      <c r="AI4645" s="9"/>
      <c r="AJ4645" s="4"/>
      <c r="AK4645" s="4"/>
    </row>
    <row r="4646" spans="34:37" x14ac:dyDescent="0.35">
      <c r="AH4646" s="9"/>
      <c r="AI4646" s="9"/>
      <c r="AJ4646" s="4"/>
      <c r="AK4646" s="4"/>
    </row>
    <row r="4647" spans="34:37" x14ac:dyDescent="0.35">
      <c r="AH4647" s="9"/>
      <c r="AI4647" s="9"/>
      <c r="AJ4647" s="4"/>
      <c r="AK4647" s="4"/>
    </row>
    <row r="4648" spans="34:37" x14ac:dyDescent="0.35">
      <c r="AH4648" s="9"/>
      <c r="AI4648" s="9"/>
      <c r="AJ4648" s="4"/>
      <c r="AK4648" s="4"/>
    </row>
    <row r="4649" spans="34:37" x14ac:dyDescent="0.35">
      <c r="AH4649" s="9"/>
      <c r="AI4649" s="9"/>
      <c r="AJ4649" s="4"/>
      <c r="AK4649" s="4"/>
    </row>
    <row r="4650" spans="34:37" x14ac:dyDescent="0.35">
      <c r="AH4650" s="9"/>
      <c r="AI4650" s="9"/>
      <c r="AJ4650" s="4"/>
      <c r="AK4650" s="4"/>
    </row>
    <row r="4651" spans="34:37" x14ac:dyDescent="0.35">
      <c r="AH4651" s="9"/>
      <c r="AI4651" s="9"/>
      <c r="AJ4651" s="4"/>
      <c r="AK4651" s="4"/>
    </row>
    <row r="4652" spans="34:37" x14ac:dyDescent="0.35">
      <c r="AH4652" s="9"/>
      <c r="AI4652" s="9"/>
      <c r="AJ4652" s="4"/>
      <c r="AK4652" s="4"/>
    </row>
    <row r="4653" spans="34:37" x14ac:dyDescent="0.35">
      <c r="AH4653" s="9"/>
      <c r="AI4653" s="9"/>
      <c r="AJ4653" s="4"/>
      <c r="AK4653" s="4"/>
    </row>
    <row r="4654" spans="34:37" x14ac:dyDescent="0.35">
      <c r="AH4654" s="9"/>
      <c r="AI4654" s="9"/>
      <c r="AJ4654" s="4"/>
      <c r="AK4654" s="4"/>
    </row>
    <row r="4655" spans="34:37" x14ac:dyDescent="0.35">
      <c r="AH4655" s="9"/>
      <c r="AI4655" s="9"/>
      <c r="AJ4655" s="4"/>
      <c r="AK4655" s="4"/>
    </row>
    <row r="4656" spans="34:37" x14ac:dyDescent="0.35">
      <c r="AH4656" s="9"/>
      <c r="AI4656" s="9"/>
      <c r="AJ4656" s="4"/>
      <c r="AK4656" s="4"/>
    </row>
    <row r="4657" spans="34:37" x14ac:dyDescent="0.35">
      <c r="AH4657" s="9"/>
      <c r="AI4657" s="9"/>
      <c r="AJ4657" s="4"/>
      <c r="AK4657" s="4"/>
    </row>
    <row r="4658" spans="34:37" x14ac:dyDescent="0.35">
      <c r="AH4658" s="9"/>
      <c r="AI4658" s="9"/>
      <c r="AJ4658" s="4"/>
      <c r="AK4658" s="4"/>
    </row>
    <row r="4659" spans="34:37" x14ac:dyDescent="0.35">
      <c r="AH4659" s="9"/>
      <c r="AI4659" s="9"/>
      <c r="AJ4659" s="4"/>
      <c r="AK4659" s="4"/>
    </row>
    <row r="4660" spans="34:37" x14ac:dyDescent="0.35">
      <c r="AH4660" s="9"/>
      <c r="AI4660" s="9"/>
      <c r="AJ4660" s="4"/>
      <c r="AK4660" s="4"/>
    </row>
    <row r="4661" spans="34:37" x14ac:dyDescent="0.35">
      <c r="AH4661" s="9"/>
      <c r="AI4661" s="9"/>
      <c r="AJ4661" s="4"/>
      <c r="AK4661" s="4"/>
    </row>
    <row r="4662" spans="34:37" x14ac:dyDescent="0.35">
      <c r="AH4662" s="9"/>
      <c r="AI4662" s="9"/>
      <c r="AJ4662" s="4"/>
      <c r="AK4662" s="4"/>
    </row>
    <row r="4663" spans="34:37" x14ac:dyDescent="0.35">
      <c r="AH4663" s="9"/>
      <c r="AI4663" s="9"/>
      <c r="AJ4663" s="4"/>
      <c r="AK4663" s="4"/>
    </row>
    <row r="4664" spans="34:37" x14ac:dyDescent="0.35">
      <c r="AH4664" s="9"/>
      <c r="AI4664" s="9"/>
      <c r="AJ4664" s="4"/>
      <c r="AK4664" s="4"/>
    </row>
    <row r="4665" spans="34:37" x14ac:dyDescent="0.35">
      <c r="AH4665" s="9"/>
      <c r="AI4665" s="9"/>
      <c r="AJ4665" s="4"/>
      <c r="AK4665" s="4"/>
    </row>
    <row r="4666" spans="34:37" x14ac:dyDescent="0.35">
      <c r="AH4666" s="9"/>
      <c r="AI4666" s="9"/>
      <c r="AJ4666" s="4"/>
      <c r="AK4666" s="4"/>
    </row>
    <row r="4667" spans="34:37" x14ac:dyDescent="0.35">
      <c r="AH4667" s="9"/>
      <c r="AI4667" s="9"/>
      <c r="AJ4667" s="4"/>
      <c r="AK4667" s="4"/>
    </row>
    <row r="4668" spans="34:37" x14ac:dyDescent="0.35">
      <c r="AH4668" s="9"/>
      <c r="AI4668" s="9"/>
      <c r="AJ4668" s="4"/>
      <c r="AK4668" s="4"/>
    </row>
    <row r="4669" spans="34:37" x14ac:dyDescent="0.35">
      <c r="AH4669" s="9"/>
      <c r="AI4669" s="9"/>
      <c r="AJ4669" s="4"/>
      <c r="AK4669" s="4"/>
    </row>
    <row r="4670" spans="34:37" x14ac:dyDescent="0.35">
      <c r="AH4670" s="9"/>
      <c r="AI4670" s="9"/>
      <c r="AJ4670" s="4"/>
      <c r="AK4670" s="4"/>
    </row>
    <row r="4671" spans="34:37" x14ac:dyDescent="0.35">
      <c r="AH4671" s="9"/>
      <c r="AI4671" s="9"/>
      <c r="AJ4671" s="4"/>
      <c r="AK4671" s="4"/>
    </row>
    <row r="4672" spans="34:37" x14ac:dyDescent="0.35">
      <c r="AH4672" s="9"/>
      <c r="AI4672" s="9"/>
      <c r="AJ4672" s="4"/>
      <c r="AK4672" s="4"/>
    </row>
    <row r="4673" spans="34:37" x14ac:dyDescent="0.35">
      <c r="AH4673" s="9"/>
      <c r="AI4673" s="9"/>
      <c r="AJ4673" s="4"/>
      <c r="AK4673" s="4"/>
    </row>
    <row r="4674" spans="34:37" x14ac:dyDescent="0.35">
      <c r="AH4674" s="9"/>
      <c r="AI4674" s="9"/>
      <c r="AJ4674" s="4"/>
      <c r="AK4674" s="4"/>
    </row>
    <row r="4675" spans="34:37" x14ac:dyDescent="0.35">
      <c r="AH4675" s="9"/>
      <c r="AI4675" s="9"/>
      <c r="AJ4675" s="4"/>
      <c r="AK4675" s="4"/>
    </row>
    <row r="4676" spans="34:37" x14ac:dyDescent="0.35">
      <c r="AH4676" s="9"/>
      <c r="AI4676" s="9"/>
      <c r="AJ4676" s="4"/>
      <c r="AK4676" s="4"/>
    </row>
    <row r="4677" spans="34:37" x14ac:dyDescent="0.35">
      <c r="AH4677" s="9"/>
      <c r="AI4677" s="9"/>
      <c r="AJ4677" s="4"/>
      <c r="AK4677" s="4"/>
    </row>
    <row r="4678" spans="34:37" x14ac:dyDescent="0.35">
      <c r="AH4678" s="9"/>
      <c r="AI4678" s="9"/>
      <c r="AJ4678" s="4"/>
      <c r="AK4678" s="4"/>
    </row>
    <row r="4679" spans="34:37" x14ac:dyDescent="0.35">
      <c r="AH4679" s="9"/>
      <c r="AI4679" s="9"/>
      <c r="AJ4679" s="4"/>
      <c r="AK4679" s="4"/>
    </row>
    <row r="4680" spans="34:37" x14ac:dyDescent="0.35">
      <c r="AH4680" s="9"/>
      <c r="AI4680" s="9"/>
      <c r="AJ4680" s="4"/>
      <c r="AK4680" s="4"/>
    </row>
    <row r="4681" spans="34:37" x14ac:dyDescent="0.35">
      <c r="AH4681" s="9"/>
      <c r="AI4681" s="9"/>
      <c r="AJ4681" s="4"/>
      <c r="AK4681" s="4"/>
    </row>
    <row r="4682" spans="34:37" x14ac:dyDescent="0.35">
      <c r="AH4682" s="9"/>
      <c r="AI4682" s="9"/>
      <c r="AJ4682" s="4"/>
      <c r="AK4682" s="4"/>
    </row>
    <row r="4683" spans="34:37" x14ac:dyDescent="0.35">
      <c r="AH4683" s="9"/>
      <c r="AI4683" s="9"/>
      <c r="AJ4683" s="4"/>
      <c r="AK4683" s="4"/>
    </row>
    <row r="4684" spans="34:37" x14ac:dyDescent="0.35">
      <c r="AH4684" s="9"/>
      <c r="AI4684" s="9"/>
      <c r="AJ4684" s="4"/>
      <c r="AK4684" s="4"/>
    </row>
    <row r="4685" spans="34:37" x14ac:dyDescent="0.35">
      <c r="AH4685" s="9"/>
      <c r="AI4685" s="9"/>
      <c r="AJ4685" s="4"/>
      <c r="AK4685" s="4"/>
    </row>
    <row r="4686" spans="34:37" x14ac:dyDescent="0.35">
      <c r="AH4686" s="9"/>
      <c r="AI4686" s="9"/>
      <c r="AJ4686" s="4"/>
      <c r="AK4686" s="4"/>
    </row>
    <row r="4687" spans="34:37" x14ac:dyDescent="0.35">
      <c r="AH4687" s="9"/>
      <c r="AI4687" s="9"/>
      <c r="AJ4687" s="4"/>
      <c r="AK4687" s="4"/>
    </row>
    <row r="4688" spans="34:37" x14ac:dyDescent="0.35">
      <c r="AH4688" s="9"/>
      <c r="AI4688" s="9"/>
      <c r="AJ4688" s="4"/>
      <c r="AK4688" s="4"/>
    </row>
    <row r="4689" spans="34:37" x14ac:dyDescent="0.35">
      <c r="AH4689" s="9"/>
      <c r="AI4689" s="9"/>
      <c r="AJ4689" s="4"/>
      <c r="AK4689" s="4"/>
    </row>
    <row r="4690" spans="34:37" x14ac:dyDescent="0.35">
      <c r="AH4690" s="9"/>
      <c r="AI4690" s="9"/>
      <c r="AJ4690" s="4"/>
      <c r="AK4690" s="4"/>
    </row>
    <row r="4691" spans="34:37" x14ac:dyDescent="0.35">
      <c r="AH4691" s="9"/>
      <c r="AI4691" s="9"/>
      <c r="AJ4691" s="4"/>
      <c r="AK4691" s="4"/>
    </row>
    <row r="4692" spans="34:37" x14ac:dyDescent="0.35">
      <c r="AH4692" s="9"/>
      <c r="AI4692" s="9"/>
      <c r="AJ4692" s="4"/>
      <c r="AK4692" s="4"/>
    </row>
    <row r="4693" spans="34:37" x14ac:dyDescent="0.35">
      <c r="AH4693" s="9"/>
      <c r="AI4693" s="9"/>
      <c r="AJ4693" s="4"/>
      <c r="AK4693" s="4"/>
    </row>
    <row r="4694" spans="34:37" x14ac:dyDescent="0.35">
      <c r="AH4694" s="9"/>
      <c r="AI4694" s="9"/>
      <c r="AJ4694" s="4"/>
      <c r="AK4694" s="4"/>
    </row>
    <row r="4695" spans="34:37" x14ac:dyDescent="0.35">
      <c r="AH4695" s="9"/>
      <c r="AI4695" s="9"/>
      <c r="AJ4695" s="4"/>
      <c r="AK4695" s="4"/>
    </row>
    <row r="4696" spans="34:37" x14ac:dyDescent="0.35">
      <c r="AH4696" s="9"/>
      <c r="AI4696" s="9"/>
      <c r="AJ4696" s="4"/>
      <c r="AK4696" s="4"/>
    </row>
    <row r="4697" spans="34:37" x14ac:dyDescent="0.35">
      <c r="AH4697" s="9"/>
      <c r="AI4697" s="9"/>
      <c r="AJ4697" s="4"/>
      <c r="AK4697" s="4"/>
    </row>
    <row r="4698" spans="34:37" x14ac:dyDescent="0.35">
      <c r="AH4698" s="9"/>
      <c r="AI4698" s="9"/>
      <c r="AJ4698" s="4"/>
      <c r="AK4698" s="4"/>
    </row>
    <row r="4699" spans="34:37" x14ac:dyDescent="0.35">
      <c r="AH4699" s="9"/>
      <c r="AI4699" s="9"/>
      <c r="AJ4699" s="4"/>
      <c r="AK4699" s="4"/>
    </row>
    <row r="4700" spans="34:37" x14ac:dyDescent="0.35">
      <c r="AH4700" s="9"/>
      <c r="AI4700" s="9"/>
      <c r="AJ4700" s="4"/>
      <c r="AK4700" s="4"/>
    </row>
    <row r="4701" spans="34:37" x14ac:dyDescent="0.35">
      <c r="AH4701" s="9"/>
      <c r="AI4701" s="9"/>
      <c r="AJ4701" s="4"/>
      <c r="AK4701" s="4"/>
    </row>
    <row r="4702" spans="34:37" x14ac:dyDescent="0.35">
      <c r="AH4702" s="9"/>
      <c r="AI4702" s="9"/>
      <c r="AJ4702" s="4"/>
      <c r="AK4702" s="4"/>
    </row>
    <row r="4703" spans="34:37" x14ac:dyDescent="0.35">
      <c r="AH4703" s="9"/>
      <c r="AI4703" s="9"/>
      <c r="AJ4703" s="4"/>
      <c r="AK4703" s="4"/>
    </row>
    <row r="4704" spans="34:37" x14ac:dyDescent="0.35">
      <c r="AH4704" s="9"/>
      <c r="AI4704" s="9"/>
      <c r="AJ4704" s="4"/>
      <c r="AK4704" s="4"/>
    </row>
    <row r="4705" spans="34:37" x14ac:dyDescent="0.35">
      <c r="AH4705" s="9"/>
      <c r="AI4705" s="9"/>
      <c r="AJ4705" s="4"/>
      <c r="AK4705" s="4"/>
    </row>
    <row r="4706" spans="34:37" x14ac:dyDescent="0.35">
      <c r="AH4706" s="9"/>
      <c r="AI4706" s="9"/>
      <c r="AJ4706" s="4"/>
      <c r="AK4706" s="4"/>
    </row>
    <row r="4707" spans="34:37" x14ac:dyDescent="0.35">
      <c r="AH4707" s="9"/>
      <c r="AI4707" s="9"/>
      <c r="AJ4707" s="4"/>
      <c r="AK4707" s="4"/>
    </row>
    <row r="4708" spans="34:37" x14ac:dyDescent="0.35">
      <c r="AH4708" s="9"/>
      <c r="AI4708" s="9"/>
      <c r="AJ4708" s="4"/>
      <c r="AK4708" s="4"/>
    </row>
    <row r="4709" spans="34:37" x14ac:dyDescent="0.35">
      <c r="AH4709" s="9"/>
      <c r="AI4709" s="9"/>
      <c r="AJ4709" s="4"/>
      <c r="AK4709" s="4"/>
    </row>
    <row r="4710" spans="34:37" x14ac:dyDescent="0.35">
      <c r="AH4710" s="9"/>
      <c r="AI4710" s="9"/>
      <c r="AJ4710" s="4"/>
      <c r="AK4710" s="4"/>
    </row>
    <row r="4711" spans="34:37" x14ac:dyDescent="0.35">
      <c r="AH4711" s="9"/>
      <c r="AI4711" s="9"/>
      <c r="AJ4711" s="4"/>
      <c r="AK4711" s="4"/>
    </row>
    <row r="4712" spans="34:37" x14ac:dyDescent="0.35">
      <c r="AH4712" s="9"/>
      <c r="AI4712" s="9"/>
      <c r="AJ4712" s="4"/>
      <c r="AK4712" s="4"/>
    </row>
    <row r="4713" spans="34:37" x14ac:dyDescent="0.35">
      <c r="AH4713" s="9"/>
      <c r="AI4713" s="9"/>
      <c r="AJ4713" s="4"/>
      <c r="AK4713" s="4"/>
    </row>
    <row r="4714" spans="34:37" x14ac:dyDescent="0.35">
      <c r="AH4714" s="9"/>
      <c r="AI4714" s="9"/>
      <c r="AJ4714" s="4"/>
      <c r="AK4714" s="4"/>
    </row>
    <row r="4715" spans="34:37" x14ac:dyDescent="0.35">
      <c r="AH4715" s="9"/>
      <c r="AI4715" s="9"/>
      <c r="AJ4715" s="4"/>
      <c r="AK4715" s="4"/>
    </row>
    <row r="4716" spans="34:37" x14ac:dyDescent="0.35">
      <c r="AH4716" s="9"/>
      <c r="AI4716" s="9"/>
      <c r="AJ4716" s="4"/>
      <c r="AK4716" s="4"/>
    </row>
    <row r="4717" spans="34:37" x14ac:dyDescent="0.35">
      <c r="AH4717" s="9"/>
      <c r="AI4717" s="9"/>
      <c r="AJ4717" s="4"/>
      <c r="AK4717" s="4"/>
    </row>
    <row r="4718" spans="34:37" x14ac:dyDescent="0.35">
      <c r="AH4718" s="9"/>
      <c r="AI4718" s="9"/>
      <c r="AJ4718" s="4"/>
      <c r="AK4718" s="4"/>
    </row>
    <row r="4719" spans="34:37" x14ac:dyDescent="0.35">
      <c r="AH4719" s="9"/>
      <c r="AI4719" s="9"/>
      <c r="AJ4719" s="4"/>
      <c r="AK4719" s="4"/>
    </row>
    <row r="4720" spans="34:37" x14ac:dyDescent="0.35">
      <c r="AH4720" s="9"/>
      <c r="AI4720" s="9"/>
      <c r="AJ4720" s="4"/>
      <c r="AK4720" s="4"/>
    </row>
    <row r="4721" spans="34:37" x14ac:dyDescent="0.35">
      <c r="AH4721" s="9"/>
      <c r="AI4721" s="9"/>
      <c r="AJ4721" s="4"/>
      <c r="AK4721" s="4"/>
    </row>
    <row r="4722" spans="34:37" x14ac:dyDescent="0.35">
      <c r="AH4722" s="9"/>
      <c r="AI4722" s="9"/>
      <c r="AJ4722" s="4"/>
      <c r="AK4722" s="4"/>
    </row>
    <row r="4723" spans="34:37" x14ac:dyDescent="0.35">
      <c r="AH4723" s="9"/>
      <c r="AI4723" s="9"/>
      <c r="AJ4723" s="4"/>
      <c r="AK4723" s="4"/>
    </row>
    <row r="4724" spans="34:37" x14ac:dyDescent="0.35">
      <c r="AH4724" s="9"/>
      <c r="AI4724" s="9"/>
      <c r="AJ4724" s="4"/>
      <c r="AK4724" s="4"/>
    </row>
    <row r="4725" spans="34:37" x14ac:dyDescent="0.35">
      <c r="AH4725" s="9"/>
      <c r="AI4725" s="9"/>
      <c r="AJ4725" s="4"/>
      <c r="AK4725" s="4"/>
    </row>
    <row r="4726" spans="34:37" x14ac:dyDescent="0.35">
      <c r="AH4726" s="9"/>
      <c r="AI4726" s="9"/>
      <c r="AJ4726" s="4"/>
      <c r="AK4726" s="4"/>
    </row>
    <row r="4727" spans="34:37" x14ac:dyDescent="0.35">
      <c r="AH4727" s="9"/>
      <c r="AI4727" s="9"/>
      <c r="AJ4727" s="4"/>
      <c r="AK4727" s="4"/>
    </row>
    <row r="4728" spans="34:37" x14ac:dyDescent="0.35">
      <c r="AH4728" s="9"/>
      <c r="AI4728" s="9"/>
      <c r="AJ4728" s="4"/>
      <c r="AK4728" s="4"/>
    </row>
    <row r="4729" spans="34:37" x14ac:dyDescent="0.35">
      <c r="AH4729" s="9"/>
      <c r="AI4729" s="9"/>
      <c r="AJ4729" s="4"/>
      <c r="AK4729" s="4"/>
    </row>
    <row r="4730" spans="34:37" x14ac:dyDescent="0.35">
      <c r="AH4730" s="9"/>
      <c r="AI4730" s="9"/>
      <c r="AJ4730" s="4"/>
      <c r="AK4730" s="4"/>
    </row>
    <row r="4731" spans="34:37" x14ac:dyDescent="0.35">
      <c r="AH4731" s="9"/>
      <c r="AI4731" s="9"/>
      <c r="AJ4731" s="4"/>
      <c r="AK4731" s="4"/>
    </row>
    <row r="4732" spans="34:37" x14ac:dyDescent="0.35">
      <c r="AH4732" s="9"/>
      <c r="AI4732" s="9"/>
      <c r="AJ4732" s="4"/>
      <c r="AK4732" s="4"/>
    </row>
    <row r="4733" spans="34:37" x14ac:dyDescent="0.35">
      <c r="AH4733" s="9"/>
      <c r="AI4733" s="9"/>
      <c r="AJ4733" s="4"/>
      <c r="AK4733" s="4"/>
    </row>
    <row r="4734" spans="34:37" x14ac:dyDescent="0.35">
      <c r="AH4734" s="9"/>
      <c r="AI4734" s="9"/>
      <c r="AJ4734" s="4"/>
      <c r="AK4734" s="4"/>
    </row>
    <row r="4735" spans="34:37" x14ac:dyDescent="0.35">
      <c r="AH4735" s="9"/>
      <c r="AI4735" s="9"/>
      <c r="AJ4735" s="4"/>
      <c r="AK4735" s="4"/>
    </row>
    <row r="4736" spans="34:37" x14ac:dyDescent="0.35">
      <c r="AH4736" s="9"/>
      <c r="AI4736" s="9"/>
      <c r="AJ4736" s="4"/>
      <c r="AK4736" s="4"/>
    </row>
    <row r="4737" spans="34:37" x14ac:dyDescent="0.35">
      <c r="AH4737" s="9"/>
      <c r="AI4737" s="9"/>
      <c r="AJ4737" s="4"/>
      <c r="AK4737" s="4"/>
    </row>
    <row r="4738" spans="34:37" x14ac:dyDescent="0.35">
      <c r="AH4738" s="9"/>
      <c r="AI4738" s="9"/>
      <c r="AJ4738" s="4"/>
      <c r="AK4738" s="4"/>
    </row>
    <row r="4739" spans="34:37" x14ac:dyDescent="0.35">
      <c r="AH4739" s="9"/>
      <c r="AI4739" s="9"/>
      <c r="AJ4739" s="4"/>
      <c r="AK4739" s="4"/>
    </row>
    <row r="4740" spans="34:37" x14ac:dyDescent="0.35">
      <c r="AH4740" s="9"/>
      <c r="AI4740" s="9"/>
      <c r="AJ4740" s="4"/>
      <c r="AK4740" s="4"/>
    </row>
    <row r="4741" spans="34:37" x14ac:dyDescent="0.35">
      <c r="AH4741" s="9"/>
      <c r="AI4741" s="9"/>
      <c r="AJ4741" s="4"/>
      <c r="AK4741" s="4"/>
    </row>
    <row r="4742" spans="34:37" x14ac:dyDescent="0.35">
      <c r="AH4742" s="9"/>
      <c r="AI4742" s="9"/>
      <c r="AJ4742" s="4"/>
      <c r="AK4742" s="4"/>
    </row>
    <row r="4743" spans="34:37" x14ac:dyDescent="0.35">
      <c r="AH4743" s="9"/>
      <c r="AI4743" s="9"/>
      <c r="AJ4743" s="4"/>
      <c r="AK4743" s="4"/>
    </row>
    <row r="4744" spans="34:37" x14ac:dyDescent="0.35">
      <c r="AH4744" s="9"/>
      <c r="AI4744" s="9"/>
      <c r="AJ4744" s="4"/>
      <c r="AK4744" s="4"/>
    </row>
    <row r="4745" spans="34:37" x14ac:dyDescent="0.35">
      <c r="AH4745" s="9"/>
      <c r="AI4745" s="9"/>
      <c r="AJ4745" s="4"/>
      <c r="AK4745" s="4"/>
    </row>
    <row r="4746" spans="34:37" x14ac:dyDescent="0.35">
      <c r="AH4746" s="9"/>
      <c r="AI4746" s="9"/>
      <c r="AJ4746" s="4"/>
      <c r="AK4746" s="4"/>
    </row>
    <row r="4747" spans="34:37" x14ac:dyDescent="0.35">
      <c r="AH4747" s="9"/>
      <c r="AI4747" s="9"/>
      <c r="AJ4747" s="4"/>
      <c r="AK4747" s="4"/>
    </row>
    <row r="4748" spans="34:37" x14ac:dyDescent="0.35">
      <c r="AH4748" s="9"/>
      <c r="AI4748" s="9"/>
      <c r="AJ4748" s="4"/>
      <c r="AK4748" s="4"/>
    </row>
    <row r="4749" spans="34:37" x14ac:dyDescent="0.35">
      <c r="AH4749" s="9"/>
      <c r="AI4749" s="9"/>
      <c r="AJ4749" s="4"/>
      <c r="AK4749" s="4"/>
    </row>
    <row r="4750" spans="34:37" x14ac:dyDescent="0.35">
      <c r="AH4750" s="9"/>
      <c r="AI4750" s="9"/>
      <c r="AJ4750" s="4"/>
      <c r="AK4750" s="4"/>
    </row>
    <row r="4751" spans="34:37" x14ac:dyDescent="0.35">
      <c r="AH4751" s="9"/>
      <c r="AI4751" s="9"/>
      <c r="AJ4751" s="4"/>
      <c r="AK4751" s="4"/>
    </row>
    <row r="4752" spans="34:37" x14ac:dyDescent="0.35">
      <c r="AH4752" s="9"/>
      <c r="AI4752" s="9"/>
      <c r="AJ4752" s="4"/>
      <c r="AK4752" s="4"/>
    </row>
    <row r="4753" spans="34:37" x14ac:dyDescent="0.35">
      <c r="AH4753" s="9"/>
      <c r="AI4753" s="9"/>
      <c r="AJ4753" s="4"/>
      <c r="AK4753" s="4"/>
    </row>
    <row r="4754" spans="34:37" x14ac:dyDescent="0.35">
      <c r="AH4754" s="9"/>
      <c r="AI4754" s="9"/>
      <c r="AJ4754" s="4"/>
      <c r="AK4754" s="4"/>
    </row>
    <row r="4755" spans="34:37" x14ac:dyDescent="0.35">
      <c r="AH4755" s="9"/>
      <c r="AI4755" s="9"/>
      <c r="AJ4755" s="4"/>
      <c r="AK4755" s="4"/>
    </row>
    <row r="4756" spans="34:37" x14ac:dyDescent="0.35">
      <c r="AH4756" s="9"/>
      <c r="AI4756" s="9"/>
      <c r="AJ4756" s="4"/>
      <c r="AK4756" s="4"/>
    </row>
    <row r="4757" spans="34:37" x14ac:dyDescent="0.35">
      <c r="AH4757" s="9"/>
      <c r="AI4757" s="9"/>
      <c r="AJ4757" s="4"/>
      <c r="AK4757" s="4"/>
    </row>
    <row r="4758" spans="34:37" x14ac:dyDescent="0.35">
      <c r="AH4758" s="9"/>
      <c r="AI4758" s="9"/>
      <c r="AJ4758" s="4"/>
      <c r="AK4758" s="4"/>
    </row>
    <row r="4759" spans="34:37" x14ac:dyDescent="0.35">
      <c r="AH4759" s="9"/>
      <c r="AI4759" s="9"/>
      <c r="AJ4759" s="4"/>
      <c r="AK4759" s="4"/>
    </row>
    <row r="4760" spans="34:37" x14ac:dyDescent="0.35">
      <c r="AH4760" s="9"/>
      <c r="AI4760" s="9"/>
      <c r="AJ4760" s="4"/>
      <c r="AK4760" s="4"/>
    </row>
    <row r="4761" spans="34:37" x14ac:dyDescent="0.35">
      <c r="AH4761" s="9"/>
      <c r="AI4761" s="9"/>
      <c r="AJ4761" s="4"/>
      <c r="AK4761" s="4"/>
    </row>
    <row r="4762" spans="34:37" x14ac:dyDescent="0.35">
      <c r="AH4762" s="9"/>
      <c r="AI4762" s="9"/>
      <c r="AJ4762" s="4"/>
      <c r="AK4762" s="4"/>
    </row>
    <row r="4763" spans="34:37" x14ac:dyDescent="0.35">
      <c r="AH4763" s="9"/>
      <c r="AI4763" s="9"/>
      <c r="AJ4763" s="4"/>
      <c r="AK4763" s="4"/>
    </row>
    <row r="4764" spans="34:37" x14ac:dyDescent="0.35">
      <c r="AH4764" s="9"/>
      <c r="AI4764" s="9"/>
      <c r="AJ4764" s="4"/>
      <c r="AK4764" s="4"/>
    </row>
    <row r="4765" spans="34:37" x14ac:dyDescent="0.35">
      <c r="AH4765" s="9"/>
      <c r="AI4765" s="9"/>
      <c r="AJ4765" s="4"/>
      <c r="AK4765" s="4"/>
    </row>
    <row r="4766" spans="34:37" x14ac:dyDescent="0.35">
      <c r="AH4766" s="9"/>
      <c r="AI4766" s="9"/>
      <c r="AJ4766" s="4"/>
      <c r="AK4766" s="4"/>
    </row>
    <row r="4767" spans="34:37" x14ac:dyDescent="0.35">
      <c r="AH4767" s="9"/>
      <c r="AI4767" s="9"/>
      <c r="AJ4767" s="4"/>
      <c r="AK4767" s="4"/>
    </row>
    <row r="4768" spans="34:37" x14ac:dyDescent="0.35">
      <c r="AH4768" s="9"/>
      <c r="AI4768" s="9"/>
      <c r="AJ4768" s="4"/>
      <c r="AK4768" s="4"/>
    </row>
    <row r="4769" spans="34:37" x14ac:dyDescent="0.35">
      <c r="AH4769" s="9"/>
      <c r="AI4769" s="9"/>
      <c r="AJ4769" s="4"/>
      <c r="AK4769" s="4"/>
    </row>
    <row r="4770" spans="34:37" x14ac:dyDescent="0.35">
      <c r="AH4770" s="9"/>
      <c r="AI4770" s="9"/>
      <c r="AJ4770" s="4"/>
      <c r="AK4770" s="4"/>
    </row>
    <row r="4771" spans="34:37" x14ac:dyDescent="0.35">
      <c r="AH4771" s="9"/>
      <c r="AI4771" s="9"/>
      <c r="AJ4771" s="4"/>
      <c r="AK4771" s="4"/>
    </row>
    <row r="4772" spans="34:37" x14ac:dyDescent="0.35">
      <c r="AH4772" s="9"/>
      <c r="AI4772" s="9"/>
      <c r="AJ4772" s="4"/>
      <c r="AK4772" s="4"/>
    </row>
    <row r="4773" spans="34:37" x14ac:dyDescent="0.35">
      <c r="AH4773" s="9"/>
      <c r="AI4773" s="9"/>
      <c r="AJ4773" s="4"/>
      <c r="AK4773" s="4"/>
    </row>
    <row r="4774" spans="34:37" x14ac:dyDescent="0.35">
      <c r="AH4774" s="9"/>
      <c r="AI4774" s="9"/>
      <c r="AJ4774" s="4"/>
      <c r="AK4774" s="4"/>
    </row>
    <row r="4775" spans="34:37" x14ac:dyDescent="0.35">
      <c r="AH4775" s="9"/>
      <c r="AI4775" s="9"/>
      <c r="AJ4775" s="4"/>
      <c r="AK4775" s="4"/>
    </row>
    <row r="4776" spans="34:37" x14ac:dyDescent="0.35">
      <c r="AH4776" s="9"/>
      <c r="AI4776" s="9"/>
      <c r="AJ4776" s="4"/>
      <c r="AK4776" s="4"/>
    </row>
    <row r="4777" spans="34:37" x14ac:dyDescent="0.35">
      <c r="AH4777" s="9"/>
      <c r="AI4777" s="9"/>
      <c r="AJ4777" s="4"/>
      <c r="AK4777" s="4"/>
    </row>
    <row r="4778" spans="34:37" x14ac:dyDescent="0.35">
      <c r="AH4778" s="9"/>
      <c r="AI4778" s="9"/>
      <c r="AJ4778" s="4"/>
      <c r="AK4778" s="4"/>
    </row>
    <row r="4779" spans="34:37" x14ac:dyDescent="0.35">
      <c r="AH4779" s="9"/>
      <c r="AI4779" s="9"/>
      <c r="AJ4779" s="4"/>
      <c r="AK4779" s="4"/>
    </row>
    <row r="4780" spans="34:37" x14ac:dyDescent="0.35">
      <c r="AH4780" s="9"/>
      <c r="AI4780" s="9"/>
      <c r="AJ4780" s="4"/>
      <c r="AK4780" s="4"/>
    </row>
    <row r="4781" spans="34:37" x14ac:dyDescent="0.35">
      <c r="AH4781" s="9"/>
      <c r="AI4781" s="9"/>
      <c r="AJ4781" s="4"/>
      <c r="AK4781" s="4"/>
    </row>
    <row r="4782" spans="34:37" x14ac:dyDescent="0.35">
      <c r="AH4782" s="9"/>
      <c r="AI4782" s="9"/>
      <c r="AJ4782" s="4"/>
      <c r="AK4782" s="4"/>
    </row>
    <row r="4783" spans="34:37" x14ac:dyDescent="0.35">
      <c r="AH4783" s="9"/>
      <c r="AI4783" s="9"/>
      <c r="AJ4783" s="4"/>
      <c r="AK4783" s="4"/>
    </row>
    <row r="4784" spans="34:37" x14ac:dyDescent="0.35">
      <c r="AH4784" s="9"/>
      <c r="AI4784" s="9"/>
      <c r="AJ4784" s="4"/>
      <c r="AK4784" s="4"/>
    </row>
    <row r="4785" spans="34:37" x14ac:dyDescent="0.35">
      <c r="AH4785" s="9"/>
      <c r="AI4785" s="9"/>
      <c r="AJ4785" s="4"/>
      <c r="AK4785" s="4"/>
    </row>
    <row r="4786" spans="34:37" x14ac:dyDescent="0.35">
      <c r="AH4786" s="9"/>
      <c r="AI4786" s="9"/>
      <c r="AJ4786" s="4"/>
      <c r="AK4786" s="4"/>
    </row>
    <row r="4787" spans="34:37" x14ac:dyDescent="0.35">
      <c r="AH4787" s="9"/>
      <c r="AI4787" s="9"/>
      <c r="AJ4787" s="4"/>
      <c r="AK4787" s="4"/>
    </row>
    <row r="4788" spans="34:37" x14ac:dyDescent="0.35">
      <c r="AH4788" s="9"/>
      <c r="AI4788" s="9"/>
      <c r="AJ4788" s="4"/>
      <c r="AK4788" s="4"/>
    </row>
    <row r="4789" spans="34:37" x14ac:dyDescent="0.35">
      <c r="AH4789" s="9"/>
      <c r="AI4789" s="9"/>
      <c r="AJ4789" s="4"/>
      <c r="AK4789" s="4"/>
    </row>
    <row r="4790" spans="34:37" x14ac:dyDescent="0.35">
      <c r="AH4790" s="9"/>
      <c r="AI4790" s="9"/>
      <c r="AJ4790" s="4"/>
      <c r="AK4790" s="4"/>
    </row>
    <row r="4791" spans="34:37" x14ac:dyDescent="0.35">
      <c r="AH4791" s="9"/>
      <c r="AI4791" s="9"/>
      <c r="AJ4791" s="4"/>
      <c r="AK4791" s="4"/>
    </row>
    <row r="4792" spans="34:37" x14ac:dyDescent="0.35">
      <c r="AH4792" s="9"/>
      <c r="AI4792" s="9"/>
      <c r="AJ4792" s="4"/>
      <c r="AK4792" s="4"/>
    </row>
    <row r="4793" spans="34:37" x14ac:dyDescent="0.35">
      <c r="AH4793" s="9"/>
      <c r="AI4793" s="9"/>
      <c r="AJ4793" s="4"/>
      <c r="AK4793" s="4"/>
    </row>
    <row r="4794" spans="34:37" x14ac:dyDescent="0.35">
      <c r="AH4794" s="9"/>
      <c r="AI4794" s="9"/>
      <c r="AJ4794" s="4"/>
      <c r="AK4794" s="4"/>
    </row>
    <row r="4795" spans="34:37" x14ac:dyDescent="0.35">
      <c r="AH4795" s="9"/>
      <c r="AI4795" s="9"/>
      <c r="AJ4795" s="4"/>
      <c r="AK4795" s="4"/>
    </row>
    <row r="4796" spans="34:37" x14ac:dyDescent="0.35">
      <c r="AH4796" s="9"/>
      <c r="AI4796" s="9"/>
      <c r="AJ4796" s="4"/>
      <c r="AK4796" s="4"/>
    </row>
    <row r="4797" spans="34:37" x14ac:dyDescent="0.35">
      <c r="AH4797" s="9"/>
      <c r="AI4797" s="9"/>
      <c r="AJ4797" s="4"/>
      <c r="AK4797" s="4"/>
    </row>
    <row r="4798" spans="34:37" x14ac:dyDescent="0.35">
      <c r="AH4798" s="9"/>
      <c r="AI4798" s="9"/>
      <c r="AJ4798" s="4"/>
      <c r="AK4798" s="4"/>
    </row>
    <row r="4799" spans="34:37" x14ac:dyDescent="0.35">
      <c r="AH4799" s="9"/>
      <c r="AI4799" s="9"/>
      <c r="AJ4799" s="4"/>
      <c r="AK4799" s="4"/>
    </row>
    <row r="4800" spans="34:37" x14ac:dyDescent="0.35">
      <c r="AH4800" s="9"/>
      <c r="AI4800" s="9"/>
      <c r="AJ4800" s="4"/>
      <c r="AK4800" s="4"/>
    </row>
    <row r="4801" spans="34:37" x14ac:dyDescent="0.35">
      <c r="AH4801" s="9"/>
      <c r="AI4801" s="9"/>
      <c r="AJ4801" s="4"/>
      <c r="AK4801" s="4"/>
    </row>
    <row r="4802" spans="34:37" x14ac:dyDescent="0.35">
      <c r="AH4802" s="9"/>
      <c r="AI4802" s="9"/>
      <c r="AJ4802" s="4"/>
      <c r="AK4802" s="4"/>
    </row>
    <row r="4803" spans="34:37" x14ac:dyDescent="0.35">
      <c r="AH4803" s="9"/>
      <c r="AI4803" s="9"/>
      <c r="AJ4803" s="4"/>
      <c r="AK4803" s="4"/>
    </row>
    <row r="4804" spans="34:37" x14ac:dyDescent="0.35">
      <c r="AH4804" s="9"/>
      <c r="AI4804" s="9"/>
      <c r="AJ4804" s="4"/>
      <c r="AK4804" s="4"/>
    </row>
    <row r="4805" spans="34:37" x14ac:dyDescent="0.35">
      <c r="AH4805" s="9"/>
      <c r="AI4805" s="9"/>
      <c r="AJ4805" s="4"/>
      <c r="AK4805" s="4"/>
    </row>
    <row r="4806" spans="34:37" x14ac:dyDescent="0.35">
      <c r="AH4806" s="9"/>
      <c r="AI4806" s="9"/>
      <c r="AJ4806" s="4"/>
      <c r="AK4806" s="4"/>
    </row>
    <row r="4807" spans="34:37" x14ac:dyDescent="0.35">
      <c r="AH4807" s="9"/>
      <c r="AI4807" s="9"/>
      <c r="AJ4807" s="4"/>
      <c r="AK4807" s="4"/>
    </row>
    <row r="4808" spans="34:37" x14ac:dyDescent="0.35">
      <c r="AH4808" s="9"/>
      <c r="AI4808" s="9"/>
      <c r="AJ4808" s="4"/>
      <c r="AK4808" s="4"/>
    </row>
    <row r="4809" spans="34:37" x14ac:dyDescent="0.35">
      <c r="AH4809" s="9"/>
      <c r="AI4809" s="9"/>
      <c r="AJ4809" s="4"/>
      <c r="AK4809" s="4"/>
    </row>
    <row r="4810" spans="34:37" x14ac:dyDescent="0.35">
      <c r="AH4810" s="9"/>
      <c r="AI4810" s="9"/>
      <c r="AJ4810" s="4"/>
      <c r="AK4810" s="4"/>
    </row>
    <row r="4811" spans="34:37" x14ac:dyDescent="0.35">
      <c r="AH4811" s="9"/>
      <c r="AI4811" s="9"/>
      <c r="AJ4811" s="4"/>
      <c r="AK4811" s="4"/>
    </row>
    <row r="4812" spans="34:37" x14ac:dyDescent="0.35">
      <c r="AH4812" s="9"/>
      <c r="AI4812" s="9"/>
      <c r="AJ4812" s="4"/>
      <c r="AK4812" s="4"/>
    </row>
    <row r="4813" spans="34:37" x14ac:dyDescent="0.35">
      <c r="AH4813" s="9"/>
      <c r="AI4813" s="9"/>
      <c r="AJ4813" s="4"/>
      <c r="AK4813" s="4"/>
    </row>
    <row r="4814" spans="34:37" x14ac:dyDescent="0.35">
      <c r="AH4814" s="9"/>
      <c r="AI4814" s="9"/>
      <c r="AJ4814" s="4"/>
      <c r="AK4814" s="4"/>
    </row>
    <row r="4815" spans="34:37" x14ac:dyDescent="0.35">
      <c r="AH4815" s="9"/>
      <c r="AI4815" s="9"/>
      <c r="AJ4815" s="4"/>
      <c r="AK4815" s="4"/>
    </row>
    <row r="4816" spans="34:37" x14ac:dyDescent="0.35">
      <c r="AH4816" s="9"/>
      <c r="AI4816" s="9"/>
      <c r="AJ4816" s="4"/>
      <c r="AK4816" s="4"/>
    </row>
    <row r="4817" spans="34:37" x14ac:dyDescent="0.35">
      <c r="AH4817" s="9"/>
      <c r="AI4817" s="9"/>
      <c r="AJ4817" s="4"/>
      <c r="AK4817" s="4"/>
    </row>
    <row r="4818" spans="34:37" x14ac:dyDescent="0.35">
      <c r="AH4818" s="9"/>
      <c r="AI4818" s="9"/>
      <c r="AJ4818" s="4"/>
      <c r="AK4818" s="4"/>
    </row>
    <row r="4819" spans="34:37" x14ac:dyDescent="0.35">
      <c r="AH4819" s="9"/>
      <c r="AI4819" s="9"/>
      <c r="AJ4819" s="4"/>
      <c r="AK4819" s="4"/>
    </row>
    <row r="4820" spans="34:37" x14ac:dyDescent="0.35">
      <c r="AH4820" s="9"/>
      <c r="AI4820" s="9"/>
      <c r="AJ4820" s="4"/>
      <c r="AK4820" s="4"/>
    </row>
    <row r="4821" spans="34:37" x14ac:dyDescent="0.35">
      <c r="AH4821" s="9"/>
      <c r="AI4821" s="9"/>
      <c r="AJ4821" s="4"/>
      <c r="AK4821" s="4"/>
    </row>
    <row r="4822" spans="34:37" x14ac:dyDescent="0.35">
      <c r="AH4822" s="9"/>
      <c r="AI4822" s="9"/>
      <c r="AJ4822" s="4"/>
      <c r="AK4822" s="4"/>
    </row>
    <row r="4823" spans="34:37" x14ac:dyDescent="0.35">
      <c r="AH4823" s="9"/>
      <c r="AI4823" s="9"/>
      <c r="AJ4823" s="4"/>
      <c r="AK4823" s="4"/>
    </row>
    <row r="4824" spans="34:37" x14ac:dyDescent="0.35">
      <c r="AH4824" s="9"/>
      <c r="AI4824" s="9"/>
      <c r="AJ4824" s="4"/>
      <c r="AK4824" s="4"/>
    </row>
    <row r="4825" spans="34:37" x14ac:dyDescent="0.35">
      <c r="AH4825" s="9"/>
      <c r="AI4825" s="9"/>
      <c r="AJ4825" s="4"/>
      <c r="AK4825" s="4"/>
    </row>
    <row r="4826" spans="34:37" x14ac:dyDescent="0.35">
      <c r="AH4826" s="9"/>
      <c r="AI4826" s="9"/>
      <c r="AJ4826" s="4"/>
      <c r="AK4826" s="4"/>
    </row>
    <row r="4827" spans="34:37" x14ac:dyDescent="0.35">
      <c r="AH4827" s="9"/>
      <c r="AI4827" s="9"/>
      <c r="AJ4827" s="4"/>
      <c r="AK4827" s="4"/>
    </row>
    <row r="4828" spans="34:37" x14ac:dyDescent="0.35">
      <c r="AH4828" s="9"/>
      <c r="AI4828" s="9"/>
      <c r="AJ4828" s="4"/>
      <c r="AK4828" s="4"/>
    </row>
    <row r="4829" spans="34:37" x14ac:dyDescent="0.35">
      <c r="AH4829" s="9"/>
      <c r="AI4829" s="9"/>
      <c r="AJ4829" s="4"/>
      <c r="AK4829" s="4"/>
    </row>
    <row r="4830" spans="34:37" x14ac:dyDescent="0.35">
      <c r="AH4830" s="9"/>
      <c r="AI4830" s="9"/>
      <c r="AJ4830" s="4"/>
      <c r="AK4830" s="4"/>
    </row>
    <row r="4831" spans="34:37" x14ac:dyDescent="0.35">
      <c r="AH4831" s="9"/>
      <c r="AI4831" s="9"/>
      <c r="AJ4831" s="4"/>
      <c r="AK4831" s="4"/>
    </row>
    <row r="4832" spans="34:37" x14ac:dyDescent="0.35">
      <c r="AH4832" s="9"/>
      <c r="AI4832" s="9"/>
      <c r="AJ4832" s="4"/>
      <c r="AK4832" s="4"/>
    </row>
    <row r="4833" spans="34:37" x14ac:dyDescent="0.35">
      <c r="AH4833" s="9"/>
      <c r="AI4833" s="9"/>
      <c r="AJ4833" s="4"/>
      <c r="AK4833" s="4"/>
    </row>
    <row r="4834" spans="34:37" x14ac:dyDescent="0.35">
      <c r="AH4834" s="9"/>
      <c r="AI4834" s="9"/>
      <c r="AJ4834" s="4"/>
      <c r="AK4834" s="4"/>
    </row>
    <row r="4835" spans="34:37" x14ac:dyDescent="0.35">
      <c r="AH4835" s="9"/>
      <c r="AI4835" s="9"/>
      <c r="AJ4835" s="4"/>
      <c r="AK4835" s="4"/>
    </row>
    <row r="4836" spans="34:37" x14ac:dyDescent="0.35">
      <c r="AH4836" s="9"/>
      <c r="AI4836" s="9"/>
      <c r="AJ4836" s="4"/>
      <c r="AK4836" s="4"/>
    </row>
    <row r="4837" spans="34:37" x14ac:dyDescent="0.35">
      <c r="AH4837" s="9"/>
      <c r="AI4837" s="9"/>
      <c r="AJ4837" s="4"/>
      <c r="AK4837" s="4"/>
    </row>
    <row r="4838" spans="34:37" x14ac:dyDescent="0.35">
      <c r="AH4838" s="9"/>
      <c r="AI4838" s="9"/>
      <c r="AJ4838" s="4"/>
      <c r="AK4838" s="4"/>
    </row>
    <row r="4839" spans="34:37" x14ac:dyDescent="0.35">
      <c r="AH4839" s="9"/>
      <c r="AI4839" s="9"/>
      <c r="AJ4839" s="4"/>
      <c r="AK4839" s="4"/>
    </row>
    <row r="4840" spans="34:37" x14ac:dyDescent="0.35">
      <c r="AH4840" s="9"/>
      <c r="AI4840" s="9"/>
      <c r="AJ4840" s="4"/>
      <c r="AK4840" s="4"/>
    </row>
    <row r="4841" spans="34:37" x14ac:dyDescent="0.35">
      <c r="AH4841" s="9"/>
      <c r="AI4841" s="9"/>
      <c r="AJ4841" s="4"/>
      <c r="AK4841" s="4"/>
    </row>
    <row r="4842" spans="34:37" x14ac:dyDescent="0.35">
      <c r="AH4842" s="9"/>
      <c r="AI4842" s="9"/>
      <c r="AJ4842" s="4"/>
      <c r="AK4842" s="4"/>
    </row>
    <row r="4843" spans="34:37" x14ac:dyDescent="0.35">
      <c r="AH4843" s="9"/>
      <c r="AI4843" s="9"/>
      <c r="AJ4843" s="4"/>
      <c r="AK4843" s="4"/>
    </row>
    <row r="4844" spans="34:37" x14ac:dyDescent="0.35">
      <c r="AH4844" s="9"/>
      <c r="AI4844" s="9"/>
      <c r="AJ4844" s="4"/>
      <c r="AK4844" s="4"/>
    </row>
    <row r="4845" spans="34:37" x14ac:dyDescent="0.35">
      <c r="AH4845" s="9"/>
      <c r="AI4845" s="9"/>
      <c r="AJ4845" s="4"/>
      <c r="AK4845" s="4"/>
    </row>
    <row r="4846" spans="34:37" x14ac:dyDescent="0.35">
      <c r="AH4846" s="9"/>
      <c r="AI4846" s="9"/>
      <c r="AJ4846" s="4"/>
      <c r="AK4846" s="4"/>
    </row>
    <row r="4847" spans="34:37" x14ac:dyDescent="0.35">
      <c r="AH4847" s="9"/>
      <c r="AI4847" s="9"/>
      <c r="AJ4847" s="4"/>
      <c r="AK4847" s="4"/>
    </row>
    <row r="4848" spans="34:37" x14ac:dyDescent="0.35">
      <c r="AH4848" s="9"/>
      <c r="AI4848" s="9"/>
      <c r="AJ4848" s="4"/>
      <c r="AK4848" s="4"/>
    </row>
    <row r="4849" spans="34:37" x14ac:dyDescent="0.35">
      <c r="AH4849" s="9"/>
      <c r="AI4849" s="9"/>
      <c r="AJ4849" s="4"/>
      <c r="AK4849" s="4"/>
    </row>
    <row r="4850" spans="34:37" x14ac:dyDescent="0.35">
      <c r="AH4850" s="9"/>
      <c r="AI4850" s="9"/>
      <c r="AJ4850" s="4"/>
      <c r="AK4850" s="4"/>
    </row>
    <row r="4851" spans="34:37" x14ac:dyDescent="0.35">
      <c r="AH4851" s="9"/>
      <c r="AI4851" s="9"/>
      <c r="AJ4851" s="4"/>
      <c r="AK4851" s="4"/>
    </row>
    <row r="4852" spans="34:37" x14ac:dyDescent="0.35">
      <c r="AH4852" s="9"/>
      <c r="AI4852" s="9"/>
      <c r="AJ4852" s="4"/>
      <c r="AK4852" s="4"/>
    </row>
    <row r="4853" spans="34:37" x14ac:dyDescent="0.35">
      <c r="AH4853" s="9"/>
      <c r="AI4853" s="9"/>
      <c r="AJ4853" s="4"/>
      <c r="AK4853" s="4"/>
    </row>
    <row r="4854" spans="34:37" x14ac:dyDescent="0.35">
      <c r="AH4854" s="9"/>
      <c r="AI4854" s="9"/>
      <c r="AJ4854" s="4"/>
      <c r="AK4854" s="4"/>
    </row>
    <row r="4855" spans="34:37" x14ac:dyDescent="0.35">
      <c r="AH4855" s="9"/>
      <c r="AI4855" s="9"/>
      <c r="AJ4855" s="4"/>
      <c r="AK4855" s="4"/>
    </row>
    <row r="4856" spans="34:37" x14ac:dyDescent="0.35">
      <c r="AH4856" s="9"/>
      <c r="AI4856" s="9"/>
      <c r="AJ4856" s="4"/>
      <c r="AK4856" s="4"/>
    </row>
    <row r="4857" spans="34:37" x14ac:dyDescent="0.35">
      <c r="AH4857" s="9"/>
      <c r="AI4857" s="9"/>
      <c r="AJ4857" s="4"/>
      <c r="AK4857" s="4"/>
    </row>
    <row r="4858" spans="34:37" x14ac:dyDescent="0.35">
      <c r="AH4858" s="9"/>
      <c r="AI4858" s="9"/>
      <c r="AJ4858" s="4"/>
      <c r="AK4858" s="4"/>
    </row>
    <row r="4859" spans="34:37" x14ac:dyDescent="0.35">
      <c r="AH4859" s="9"/>
      <c r="AI4859" s="9"/>
      <c r="AJ4859" s="4"/>
      <c r="AK4859" s="4"/>
    </row>
    <row r="4860" spans="34:37" x14ac:dyDescent="0.35">
      <c r="AH4860" s="9"/>
      <c r="AI4860" s="9"/>
      <c r="AJ4860" s="4"/>
      <c r="AK4860" s="4"/>
    </row>
    <row r="4861" spans="34:37" x14ac:dyDescent="0.35">
      <c r="AH4861" s="9"/>
      <c r="AI4861" s="9"/>
      <c r="AJ4861" s="4"/>
      <c r="AK4861" s="4"/>
    </row>
    <row r="4862" spans="34:37" x14ac:dyDescent="0.35">
      <c r="AH4862" s="9"/>
      <c r="AI4862" s="9"/>
      <c r="AJ4862" s="4"/>
      <c r="AK4862" s="4"/>
    </row>
    <row r="4863" spans="34:37" x14ac:dyDescent="0.35">
      <c r="AH4863" s="9"/>
      <c r="AI4863" s="9"/>
      <c r="AJ4863" s="4"/>
      <c r="AK4863" s="4"/>
    </row>
    <row r="4864" spans="34:37" x14ac:dyDescent="0.35">
      <c r="AH4864" s="9"/>
      <c r="AI4864" s="9"/>
      <c r="AJ4864" s="4"/>
      <c r="AK4864" s="4"/>
    </row>
    <row r="4865" spans="34:37" x14ac:dyDescent="0.35">
      <c r="AH4865" s="9"/>
      <c r="AI4865" s="9"/>
      <c r="AJ4865" s="4"/>
      <c r="AK4865" s="4"/>
    </row>
    <row r="4866" spans="34:37" x14ac:dyDescent="0.35">
      <c r="AH4866" s="9"/>
      <c r="AI4866" s="9"/>
      <c r="AJ4866" s="4"/>
      <c r="AK4866" s="4"/>
    </row>
    <row r="4867" spans="34:37" x14ac:dyDescent="0.35">
      <c r="AH4867" s="9"/>
      <c r="AI4867" s="9"/>
      <c r="AJ4867" s="4"/>
      <c r="AK4867" s="4"/>
    </row>
    <row r="4868" spans="34:37" x14ac:dyDescent="0.35">
      <c r="AH4868" s="9"/>
      <c r="AI4868" s="9"/>
      <c r="AJ4868" s="4"/>
      <c r="AK4868" s="4"/>
    </row>
    <row r="4869" spans="34:37" x14ac:dyDescent="0.35">
      <c r="AH4869" s="9"/>
      <c r="AI4869" s="9"/>
      <c r="AJ4869" s="4"/>
      <c r="AK4869" s="4"/>
    </row>
    <row r="4870" spans="34:37" x14ac:dyDescent="0.35">
      <c r="AH4870" s="9"/>
      <c r="AI4870" s="9"/>
      <c r="AJ4870" s="4"/>
      <c r="AK4870" s="4"/>
    </row>
    <row r="4871" spans="34:37" x14ac:dyDescent="0.35">
      <c r="AH4871" s="9"/>
      <c r="AI4871" s="9"/>
      <c r="AJ4871" s="4"/>
      <c r="AK4871" s="4"/>
    </row>
    <row r="4872" spans="34:37" x14ac:dyDescent="0.35">
      <c r="AH4872" s="9"/>
      <c r="AI4872" s="9"/>
      <c r="AJ4872" s="4"/>
      <c r="AK4872" s="4"/>
    </row>
    <row r="4873" spans="34:37" x14ac:dyDescent="0.35">
      <c r="AH4873" s="9"/>
      <c r="AI4873" s="9"/>
      <c r="AJ4873" s="4"/>
      <c r="AK4873" s="4"/>
    </row>
    <row r="4874" spans="34:37" x14ac:dyDescent="0.35">
      <c r="AH4874" s="9"/>
      <c r="AI4874" s="9"/>
      <c r="AJ4874" s="4"/>
      <c r="AK4874" s="4"/>
    </row>
    <row r="4875" spans="34:37" x14ac:dyDescent="0.35">
      <c r="AH4875" s="9"/>
      <c r="AI4875" s="9"/>
      <c r="AJ4875" s="4"/>
      <c r="AK4875" s="4"/>
    </row>
    <row r="4876" spans="34:37" x14ac:dyDescent="0.35">
      <c r="AH4876" s="9"/>
      <c r="AI4876" s="9"/>
      <c r="AJ4876" s="4"/>
      <c r="AK4876" s="4"/>
    </row>
    <row r="4877" spans="34:37" x14ac:dyDescent="0.35">
      <c r="AH4877" s="9"/>
      <c r="AI4877" s="9"/>
      <c r="AJ4877" s="4"/>
      <c r="AK4877" s="4"/>
    </row>
    <row r="4878" spans="34:37" x14ac:dyDescent="0.35">
      <c r="AH4878" s="9"/>
      <c r="AI4878" s="9"/>
      <c r="AJ4878" s="4"/>
      <c r="AK4878" s="4"/>
    </row>
    <row r="4879" spans="34:37" x14ac:dyDescent="0.35">
      <c r="AH4879" s="9"/>
      <c r="AI4879" s="9"/>
      <c r="AJ4879" s="4"/>
      <c r="AK4879" s="4"/>
    </row>
    <row r="4880" spans="34:37" x14ac:dyDescent="0.35">
      <c r="AH4880" s="9"/>
      <c r="AI4880" s="9"/>
      <c r="AJ4880" s="4"/>
      <c r="AK4880" s="4"/>
    </row>
    <row r="4881" spans="34:37" x14ac:dyDescent="0.35">
      <c r="AH4881" s="9"/>
      <c r="AI4881" s="9"/>
      <c r="AJ4881" s="4"/>
      <c r="AK4881" s="4"/>
    </row>
    <row r="4882" spans="34:37" x14ac:dyDescent="0.35">
      <c r="AH4882" s="9"/>
      <c r="AI4882" s="9"/>
      <c r="AJ4882" s="4"/>
      <c r="AK4882" s="4"/>
    </row>
    <row r="4883" spans="34:37" x14ac:dyDescent="0.35">
      <c r="AH4883" s="9"/>
      <c r="AI4883" s="9"/>
      <c r="AJ4883" s="4"/>
      <c r="AK4883" s="4"/>
    </row>
    <row r="4884" spans="34:37" x14ac:dyDescent="0.35">
      <c r="AH4884" s="9"/>
      <c r="AI4884" s="9"/>
      <c r="AJ4884" s="4"/>
      <c r="AK4884" s="4"/>
    </row>
    <row r="4885" spans="34:37" x14ac:dyDescent="0.35">
      <c r="AH4885" s="9"/>
      <c r="AI4885" s="9"/>
      <c r="AJ4885" s="4"/>
      <c r="AK4885" s="4"/>
    </row>
    <row r="4886" spans="34:37" x14ac:dyDescent="0.35">
      <c r="AH4886" s="9"/>
      <c r="AI4886" s="9"/>
      <c r="AJ4886" s="4"/>
      <c r="AK4886" s="4"/>
    </row>
    <row r="4887" spans="34:37" x14ac:dyDescent="0.35">
      <c r="AH4887" s="9"/>
      <c r="AI4887" s="9"/>
      <c r="AJ4887" s="4"/>
      <c r="AK4887" s="4"/>
    </row>
    <row r="4888" spans="34:37" x14ac:dyDescent="0.35">
      <c r="AH4888" s="9"/>
      <c r="AI4888" s="9"/>
      <c r="AJ4888" s="4"/>
      <c r="AK4888" s="4"/>
    </row>
    <row r="4889" spans="34:37" x14ac:dyDescent="0.35">
      <c r="AH4889" s="9"/>
      <c r="AI4889" s="9"/>
      <c r="AJ4889" s="4"/>
      <c r="AK4889" s="4"/>
    </row>
    <row r="4890" spans="34:37" x14ac:dyDescent="0.35">
      <c r="AH4890" s="9"/>
      <c r="AI4890" s="9"/>
      <c r="AJ4890" s="4"/>
      <c r="AK4890" s="4"/>
    </row>
    <row r="4891" spans="34:37" x14ac:dyDescent="0.35">
      <c r="AH4891" s="9"/>
      <c r="AI4891" s="9"/>
      <c r="AJ4891" s="4"/>
      <c r="AK4891" s="4"/>
    </row>
    <row r="4892" spans="34:37" x14ac:dyDescent="0.35">
      <c r="AH4892" s="9"/>
      <c r="AI4892" s="9"/>
      <c r="AJ4892" s="4"/>
      <c r="AK4892" s="4"/>
    </row>
    <row r="4893" spans="34:37" x14ac:dyDescent="0.35">
      <c r="AH4893" s="9"/>
      <c r="AI4893" s="9"/>
      <c r="AJ4893" s="4"/>
      <c r="AK4893" s="4"/>
    </row>
    <row r="4894" spans="34:37" x14ac:dyDescent="0.35">
      <c r="AH4894" s="9"/>
      <c r="AI4894" s="9"/>
      <c r="AJ4894" s="4"/>
      <c r="AK4894" s="4"/>
    </row>
    <row r="4895" spans="34:37" x14ac:dyDescent="0.35">
      <c r="AH4895" s="9"/>
      <c r="AI4895" s="9"/>
      <c r="AJ4895" s="4"/>
      <c r="AK4895" s="4"/>
    </row>
    <row r="4896" spans="34:37" x14ac:dyDescent="0.35">
      <c r="AH4896" s="9"/>
      <c r="AI4896" s="9"/>
      <c r="AJ4896" s="4"/>
      <c r="AK4896" s="4"/>
    </row>
    <row r="4897" spans="34:37" x14ac:dyDescent="0.35">
      <c r="AH4897" s="9"/>
      <c r="AI4897" s="9"/>
      <c r="AJ4897" s="4"/>
      <c r="AK4897" s="4"/>
    </row>
    <row r="4898" spans="34:37" x14ac:dyDescent="0.35">
      <c r="AH4898" s="9"/>
      <c r="AI4898" s="9"/>
      <c r="AJ4898" s="4"/>
      <c r="AK4898" s="4"/>
    </row>
    <row r="4899" spans="34:37" x14ac:dyDescent="0.35">
      <c r="AH4899" s="9"/>
      <c r="AI4899" s="9"/>
      <c r="AJ4899" s="4"/>
      <c r="AK4899" s="4"/>
    </row>
    <row r="4900" spans="34:37" x14ac:dyDescent="0.35">
      <c r="AH4900" s="9"/>
      <c r="AI4900" s="9"/>
      <c r="AJ4900" s="4"/>
      <c r="AK4900" s="4"/>
    </row>
    <row r="4901" spans="34:37" x14ac:dyDescent="0.35">
      <c r="AH4901" s="9"/>
      <c r="AI4901" s="9"/>
      <c r="AJ4901" s="4"/>
      <c r="AK4901" s="4"/>
    </row>
    <row r="4902" spans="34:37" x14ac:dyDescent="0.35">
      <c r="AH4902" s="9"/>
      <c r="AI4902" s="9"/>
      <c r="AJ4902" s="4"/>
      <c r="AK4902" s="4"/>
    </row>
    <row r="4903" spans="34:37" x14ac:dyDescent="0.35">
      <c r="AH4903" s="9"/>
      <c r="AI4903" s="9"/>
      <c r="AJ4903" s="4"/>
      <c r="AK4903" s="4"/>
    </row>
    <row r="4904" spans="34:37" x14ac:dyDescent="0.35">
      <c r="AH4904" s="9"/>
      <c r="AI4904" s="9"/>
      <c r="AJ4904" s="4"/>
      <c r="AK4904" s="4"/>
    </row>
    <row r="4905" spans="34:37" x14ac:dyDescent="0.35">
      <c r="AH4905" s="9"/>
      <c r="AI4905" s="9"/>
      <c r="AJ4905" s="4"/>
      <c r="AK4905" s="4"/>
    </row>
    <row r="4906" spans="34:37" x14ac:dyDescent="0.35">
      <c r="AH4906" s="9"/>
      <c r="AI4906" s="9"/>
      <c r="AJ4906" s="4"/>
      <c r="AK4906" s="4"/>
    </row>
    <row r="4907" spans="34:37" x14ac:dyDescent="0.35">
      <c r="AH4907" s="9"/>
      <c r="AI4907" s="9"/>
      <c r="AJ4907" s="4"/>
      <c r="AK4907" s="4"/>
    </row>
    <row r="4908" spans="34:37" x14ac:dyDescent="0.35">
      <c r="AH4908" s="9"/>
      <c r="AI4908" s="9"/>
      <c r="AJ4908" s="4"/>
      <c r="AK4908" s="4"/>
    </row>
    <row r="4909" spans="34:37" x14ac:dyDescent="0.35">
      <c r="AH4909" s="9"/>
      <c r="AI4909" s="9"/>
      <c r="AJ4909" s="4"/>
      <c r="AK4909" s="4"/>
    </row>
    <row r="4910" spans="34:37" x14ac:dyDescent="0.35">
      <c r="AH4910" s="9"/>
      <c r="AI4910" s="9"/>
      <c r="AJ4910" s="4"/>
      <c r="AK4910" s="4"/>
    </row>
    <row r="4911" spans="34:37" x14ac:dyDescent="0.35">
      <c r="AH4911" s="9"/>
      <c r="AI4911" s="9"/>
      <c r="AJ4911" s="4"/>
      <c r="AK4911" s="4"/>
    </row>
    <row r="4912" spans="34:37" x14ac:dyDescent="0.35">
      <c r="AH4912" s="9"/>
      <c r="AI4912" s="9"/>
      <c r="AJ4912" s="4"/>
      <c r="AK4912" s="4"/>
    </row>
    <row r="4913" spans="34:37" x14ac:dyDescent="0.35">
      <c r="AH4913" s="9"/>
      <c r="AI4913" s="9"/>
      <c r="AJ4913" s="4"/>
      <c r="AK4913" s="4"/>
    </row>
    <row r="4914" spans="34:37" x14ac:dyDescent="0.35">
      <c r="AH4914" s="9"/>
      <c r="AI4914" s="9"/>
      <c r="AJ4914" s="4"/>
      <c r="AK4914" s="4"/>
    </row>
    <row r="4915" spans="34:37" x14ac:dyDescent="0.35">
      <c r="AH4915" s="9"/>
      <c r="AI4915" s="9"/>
      <c r="AJ4915" s="4"/>
      <c r="AK4915" s="4"/>
    </row>
    <row r="4916" spans="34:37" x14ac:dyDescent="0.35">
      <c r="AH4916" s="9"/>
      <c r="AI4916" s="9"/>
      <c r="AJ4916" s="4"/>
      <c r="AK4916" s="4"/>
    </row>
    <row r="4917" spans="34:37" x14ac:dyDescent="0.35">
      <c r="AH4917" s="9"/>
      <c r="AI4917" s="9"/>
      <c r="AJ4917" s="4"/>
      <c r="AK4917" s="4"/>
    </row>
    <row r="4918" spans="34:37" x14ac:dyDescent="0.35">
      <c r="AH4918" s="9"/>
      <c r="AI4918" s="9"/>
      <c r="AJ4918" s="4"/>
      <c r="AK4918" s="4"/>
    </row>
    <row r="4919" spans="34:37" x14ac:dyDescent="0.35">
      <c r="AH4919" s="9"/>
      <c r="AI4919" s="9"/>
      <c r="AJ4919" s="4"/>
      <c r="AK4919" s="4"/>
    </row>
    <row r="4920" spans="34:37" x14ac:dyDescent="0.35">
      <c r="AH4920" s="9"/>
      <c r="AI4920" s="9"/>
      <c r="AJ4920" s="4"/>
      <c r="AK4920" s="4"/>
    </row>
    <row r="4921" spans="34:37" x14ac:dyDescent="0.35">
      <c r="AH4921" s="9"/>
      <c r="AI4921" s="9"/>
      <c r="AJ4921" s="4"/>
      <c r="AK4921" s="4"/>
    </row>
    <row r="4922" spans="34:37" x14ac:dyDescent="0.35">
      <c r="AH4922" s="9"/>
      <c r="AI4922" s="9"/>
      <c r="AJ4922" s="4"/>
      <c r="AK4922" s="4"/>
    </row>
    <row r="4923" spans="34:37" x14ac:dyDescent="0.35">
      <c r="AH4923" s="9"/>
      <c r="AI4923" s="9"/>
      <c r="AJ4923" s="4"/>
      <c r="AK4923" s="4"/>
    </row>
    <row r="4924" spans="34:37" x14ac:dyDescent="0.35">
      <c r="AH4924" s="9"/>
      <c r="AI4924" s="9"/>
      <c r="AJ4924" s="4"/>
      <c r="AK4924" s="4"/>
    </row>
    <row r="4925" spans="34:37" x14ac:dyDescent="0.35">
      <c r="AH4925" s="9"/>
      <c r="AI4925" s="9"/>
      <c r="AJ4925" s="4"/>
      <c r="AK4925" s="4"/>
    </row>
    <row r="4926" spans="34:37" x14ac:dyDescent="0.35">
      <c r="AH4926" s="9"/>
      <c r="AI4926" s="9"/>
      <c r="AJ4926" s="4"/>
      <c r="AK4926" s="4"/>
    </row>
    <row r="4927" spans="34:37" x14ac:dyDescent="0.35">
      <c r="AH4927" s="9"/>
      <c r="AI4927" s="9"/>
      <c r="AJ4927" s="4"/>
      <c r="AK4927" s="4"/>
    </row>
    <row r="4928" spans="34:37" x14ac:dyDescent="0.35">
      <c r="AH4928" s="9"/>
      <c r="AI4928" s="9"/>
      <c r="AJ4928" s="4"/>
      <c r="AK4928" s="4"/>
    </row>
    <row r="4929" spans="34:37" x14ac:dyDescent="0.35">
      <c r="AH4929" s="9"/>
      <c r="AI4929" s="9"/>
      <c r="AJ4929" s="4"/>
      <c r="AK4929" s="4"/>
    </row>
    <row r="4930" spans="34:37" x14ac:dyDescent="0.35">
      <c r="AH4930" s="9"/>
      <c r="AI4930" s="9"/>
      <c r="AJ4930" s="4"/>
      <c r="AK4930" s="4"/>
    </row>
    <row r="4931" spans="34:37" x14ac:dyDescent="0.35">
      <c r="AH4931" s="9"/>
      <c r="AI4931" s="9"/>
      <c r="AJ4931" s="4"/>
      <c r="AK4931" s="4"/>
    </row>
    <row r="4932" spans="34:37" x14ac:dyDescent="0.35">
      <c r="AH4932" s="9"/>
      <c r="AI4932" s="9"/>
      <c r="AJ4932" s="4"/>
      <c r="AK4932" s="4"/>
    </row>
    <row r="4933" spans="34:37" x14ac:dyDescent="0.35">
      <c r="AH4933" s="9"/>
      <c r="AI4933" s="9"/>
      <c r="AJ4933" s="4"/>
      <c r="AK4933" s="4"/>
    </row>
    <row r="4934" spans="34:37" x14ac:dyDescent="0.35">
      <c r="AH4934" s="9"/>
      <c r="AI4934" s="9"/>
      <c r="AJ4934" s="4"/>
      <c r="AK4934" s="4"/>
    </row>
    <row r="4935" spans="34:37" x14ac:dyDescent="0.35">
      <c r="AH4935" s="9"/>
      <c r="AI4935" s="9"/>
      <c r="AJ4935" s="4"/>
      <c r="AK4935" s="4"/>
    </row>
    <row r="4936" spans="34:37" x14ac:dyDescent="0.35">
      <c r="AH4936" s="9"/>
      <c r="AI4936" s="9"/>
      <c r="AJ4936" s="4"/>
      <c r="AK4936" s="4"/>
    </row>
    <row r="4937" spans="34:37" x14ac:dyDescent="0.35">
      <c r="AH4937" s="9"/>
      <c r="AI4937" s="9"/>
      <c r="AJ4937" s="4"/>
      <c r="AK4937" s="4"/>
    </row>
    <row r="4938" spans="34:37" x14ac:dyDescent="0.35">
      <c r="AH4938" s="9"/>
      <c r="AI4938" s="9"/>
      <c r="AJ4938" s="4"/>
      <c r="AK4938" s="4"/>
    </row>
    <row r="4939" spans="34:37" x14ac:dyDescent="0.35">
      <c r="AH4939" s="9"/>
      <c r="AI4939" s="9"/>
      <c r="AJ4939" s="4"/>
      <c r="AK4939" s="4"/>
    </row>
    <row r="4940" spans="34:37" x14ac:dyDescent="0.35">
      <c r="AH4940" s="9"/>
      <c r="AI4940" s="9"/>
      <c r="AJ4940" s="4"/>
      <c r="AK4940" s="4"/>
    </row>
    <row r="4941" spans="34:37" x14ac:dyDescent="0.35">
      <c r="AH4941" s="9"/>
      <c r="AI4941" s="9"/>
      <c r="AJ4941" s="4"/>
      <c r="AK4941" s="4"/>
    </row>
    <row r="4942" spans="34:37" x14ac:dyDescent="0.35">
      <c r="AH4942" s="9"/>
      <c r="AI4942" s="9"/>
      <c r="AJ4942" s="4"/>
      <c r="AK4942" s="4"/>
    </row>
    <row r="4943" spans="34:37" x14ac:dyDescent="0.35">
      <c r="AH4943" s="9"/>
      <c r="AI4943" s="9"/>
      <c r="AJ4943" s="4"/>
      <c r="AK4943" s="4"/>
    </row>
    <row r="4944" spans="34:37" x14ac:dyDescent="0.35">
      <c r="AH4944" s="9"/>
      <c r="AI4944" s="9"/>
      <c r="AJ4944" s="4"/>
      <c r="AK4944" s="4"/>
    </row>
    <row r="4945" spans="34:37" x14ac:dyDescent="0.35">
      <c r="AH4945" s="9"/>
      <c r="AI4945" s="9"/>
      <c r="AJ4945" s="4"/>
      <c r="AK4945" s="4"/>
    </row>
    <row r="4946" spans="34:37" x14ac:dyDescent="0.35">
      <c r="AH4946" s="9"/>
      <c r="AI4946" s="9"/>
      <c r="AJ4946" s="4"/>
      <c r="AK4946" s="4"/>
    </row>
    <row r="4947" spans="34:37" x14ac:dyDescent="0.35">
      <c r="AH4947" s="9"/>
      <c r="AI4947" s="9"/>
      <c r="AJ4947" s="4"/>
      <c r="AK4947" s="4"/>
    </row>
    <row r="4948" spans="34:37" x14ac:dyDescent="0.35">
      <c r="AH4948" s="9"/>
      <c r="AI4948" s="9"/>
      <c r="AJ4948" s="4"/>
      <c r="AK4948" s="4"/>
    </row>
    <row r="4949" spans="34:37" x14ac:dyDescent="0.35">
      <c r="AH4949" s="9"/>
      <c r="AI4949" s="9"/>
      <c r="AJ4949" s="4"/>
      <c r="AK4949" s="4"/>
    </row>
    <row r="4950" spans="34:37" x14ac:dyDescent="0.35">
      <c r="AH4950" s="9"/>
      <c r="AI4950" s="9"/>
      <c r="AJ4950" s="4"/>
      <c r="AK4950" s="4"/>
    </row>
    <row r="4951" spans="34:37" x14ac:dyDescent="0.35">
      <c r="AH4951" s="9"/>
      <c r="AI4951" s="9"/>
      <c r="AJ4951" s="4"/>
      <c r="AK4951" s="4"/>
    </row>
    <row r="4952" spans="34:37" x14ac:dyDescent="0.35">
      <c r="AH4952" s="9"/>
      <c r="AI4952" s="9"/>
      <c r="AJ4952" s="4"/>
      <c r="AK4952" s="4"/>
    </row>
    <row r="4953" spans="34:37" x14ac:dyDescent="0.35">
      <c r="AH4953" s="9"/>
      <c r="AI4953" s="9"/>
      <c r="AJ4953" s="4"/>
      <c r="AK4953" s="4"/>
    </row>
    <row r="4954" spans="34:37" x14ac:dyDescent="0.35">
      <c r="AH4954" s="9"/>
      <c r="AI4954" s="9"/>
      <c r="AJ4954" s="4"/>
      <c r="AK4954" s="4"/>
    </row>
    <row r="4955" spans="34:37" x14ac:dyDescent="0.35">
      <c r="AH4955" s="9"/>
      <c r="AI4955" s="9"/>
      <c r="AJ4955" s="4"/>
      <c r="AK4955" s="4"/>
    </row>
    <row r="4956" spans="34:37" x14ac:dyDescent="0.35">
      <c r="AH4956" s="9"/>
      <c r="AI4956" s="9"/>
      <c r="AJ4956" s="4"/>
      <c r="AK4956" s="4"/>
    </row>
    <row r="4957" spans="34:37" x14ac:dyDescent="0.35">
      <c r="AH4957" s="9"/>
      <c r="AI4957" s="9"/>
      <c r="AJ4957" s="4"/>
      <c r="AK4957" s="4"/>
    </row>
    <row r="4958" spans="34:37" x14ac:dyDescent="0.35">
      <c r="AH4958" s="9"/>
      <c r="AI4958" s="9"/>
      <c r="AJ4958" s="4"/>
      <c r="AK4958" s="4"/>
    </row>
    <row r="4959" spans="34:37" x14ac:dyDescent="0.35">
      <c r="AH4959" s="9"/>
      <c r="AI4959" s="9"/>
      <c r="AJ4959" s="4"/>
      <c r="AK4959" s="4"/>
    </row>
    <row r="4960" spans="34:37" x14ac:dyDescent="0.35">
      <c r="AH4960" s="9"/>
      <c r="AI4960" s="9"/>
      <c r="AJ4960" s="4"/>
      <c r="AK4960" s="4"/>
    </row>
    <row r="4961" spans="34:37" x14ac:dyDescent="0.35">
      <c r="AH4961" s="9"/>
      <c r="AI4961" s="9"/>
      <c r="AJ4961" s="4"/>
      <c r="AK4961" s="4"/>
    </row>
    <row r="4962" spans="34:37" x14ac:dyDescent="0.35">
      <c r="AH4962" s="9"/>
      <c r="AI4962" s="9"/>
      <c r="AJ4962" s="4"/>
      <c r="AK4962" s="4"/>
    </row>
    <row r="4963" spans="34:37" x14ac:dyDescent="0.35">
      <c r="AH4963" s="9"/>
      <c r="AI4963" s="9"/>
      <c r="AJ4963" s="4"/>
      <c r="AK4963" s="4"/>
    </row>
    <row r="4964" spans="34:37" x14ac:dyDescent="0.35">
      <c r="AH4964" s="9"/>
      <c r="AI4964" s="9"/>
      <c r="AJ4964" s="4"/>
      <c r="AK4964" s="4"/>
    </row>
    <row r="4965" spans="34:37" x14ac:dyDescent="0.35">
      <c r="AH4965" s="9"/>
      <c r="AI4965" s="9"/>
      <c r="AJ4965" s="4"/>
      <c r="AK4965" s="4"/>
    </row>
    <row r="4966" spans="34:37" x14ac:dyDescent="0.35">
      <c r="AH4966" s="9"/>
      <c r="AI4966" s="9"/>
      <c r="AJ4966" s="4"/>
      <c r="AK4966" s="4"/>
    </row>
    <row r="4967" spans="34:37" x14ac:dyDescent="0.35">
      <c r="AH4967" s="9"/>
      <c r="AI4967" s="9"/>
      <c r="AJ4967" s="4"/>
      <c r="AK4967" s="4"/>
    </row>
    <row r="4968" spans="34:37" x14ac:dyDescent="0.35">
      <c r="AH4968" s="9"/>
      <c r="AI4968" s="9"/>
      <c r="AJ4968" s="4"/>
      <c r="AK4968" s="4"/>
    </row>
    <row r="4969" spans="34:37" x14ac:dyDescent="0.35">
      <c r="AH4969" s="9"/>
      <c r="AI4969" s="9"/>
      <c r="AJ4969" s="4"/>
      <c r="AK4969" s="4"/>
    </row>
    <row r="4970" spans="34:37" x14ac:dyDescent="0.35">
      <c r="AH4970" s="9"/>
      <c r="AI4970" s="9"/>
      <c r="AJ4970" s="4"/>
      <c r="AK4970" s="4"/>
    </row>
    <row r="4971" spans="34:37" x14ac:dyDescent="0.35">
      <c r="AH4971" s="9"/>
      <c r="AI4971" s="9"/>
      <c r="AJ4971" s="4"/>
      <c r="AK4971" s="4"/>
    </row>
    <row r="4972" spans="34:37" x14ac:dyDescent="0.35">
      <c r="AH4972" s="9"/>
      <c r="AI4972" s="9"/>
      <c r="AJ4972" s="4"/>
      <c r="AK4972" s="4"/>
    </row>
    <row r="4973" spans="34:37" x14ac:dyDescent="0.35">
      <c r="AH4973" s="9"/>
      <c r="AI4973" s="9"/>
      <c r="AJ4973" s="4"/>
      <c r="AK4973" s="4"/>
    </row>
    <row r="4974" spans="34:37" x14ac:dyDescent="0.35">
      <c r="AH4974" s="9"/>
      <c r="AI4974" s="9"/>
      <c r="AJ4974" s="4"/>
      <c r="AK4974" s="4"/>
    </row>
    <row r="4975" spans="34:37" x14ac:dyDescent="0.35">
      <c r="AH4975" s="9"/>
      <c r="AI4975" s="9"/>
      <c r="AJ4975" s="4"/>
      <c r="AK4975" s="4"/>
    </row>
    <row r="4976" spans="34:37" x14ac:dyDescent="0.35">
      <c r="AH4976" s="9"/>
      <c r="AI4976" s="9"/>
      <c r="AJ4976" s="4"/>
      <c r="AK4976" s="4"/>
    </row>
    <row r="4977" spans="34:37" x14ac:dyDescent="0.35">
      <c r="AH4977" s="9"/>
      <c r="AI4977" s="9"/>
      <c r="AJ4977" s="4"/>
      <c r="AK4977" s="4"/>
    </row>
    <row r="4978" spans="34:37" x14ac:dyDescent="0.35">
      <c r="AH4978" s="9"/>
      <c r="AI4978" s="9"/>
      <c r="AJ4978" s="4"/>
      <c r="AK4978" s="4"/>
    </row>
    <row r="4979" spans="34:37" x14ac:dyDescent="0.35">
      <c r="AH4979" s="9"/>
      <c r="AI4979" s="9"/>
      <c r="AJ4979" s="4"/>
      <c r="AK4979" s="4"/>
    </row>
    <row r="4980" spans="34:37" x14ac:dyDescent="0.35">
      <c r="AH4980" s="9"/>
      <c r="AI4980" s="9"/>
      <c r="AJ4980" s="4"/>
      <c r="AK4980" s="4"/>
    </row>
    <row r="4981" spans="34:37" x14ac:dyDescent="0.35">
      <c r="AH4981" s="9"/>
      <c r="AI4981" s="9"/>
      <c r="AJ4981" s="4"/>
      <c r="AK4981" s="4"/>
    </row>
    <row r="4982" spans="34:37" x14ac:dyDescent="0.35">
      <c r="AH4982" s="9"/>
      <c r="AI4982" s="9"/>
      <c r="AJ4982" s="4"/>
      <c r="AK4982" s="4"/>
    </row>
    <row r="4983" spans="34:37" x14ac:dyDescent="0.35">
      <c r="AH4983" s="9"/>
      <c r="AI4983" s="9"/>
      <c r="AJ4983" s="4"/>
      <c r="AK4983" s="4"/>
    </row>
    <row r="4984" spans="34:37" x14ac:dyDescent="0.35">
      <c r="AH4984" s="9"/>
      <c r="AI4984" s="9"/>
      <c r="AJ4984" s="4"/>
      <c r="AK4984" s="4"/>
    </row>
    <row r="4985" spans="34:37" x14ac:dyDescent="0.35">
      <c r="AH4985" s="9"/>
      <c r="AI4985" s="9"/>
      <c r="AJ4985" s="4"/>
      <c r="AK4985" s="4"/>
    </row>
    <row r="4986" spans="34:37" x14ac:dyDescent="0.35">
      <c r="AH4986" s="9"/>
      <c r="AI4986" s="9"/>
      <c r="AJ4986" s="4"/>
      <c r="AK4986" s="4"/>
    </row>
    <row r="4987" spans="34:37" x14ac:dyDescent="0.35">
      <c r="AH4987" s="9"/>
      <c r="AI4987" s="9"/>
      <c r="AJ4987" s="4"/>
      <c r="AK4987" s="4"/>
    </row>
    <row r="4988" spans="34:37" x14ac:dyDescent="0.35">
      <c r="AH4988" s="9"/>
      <c r="AI4988" s="9"/>
      <c r="AJ4988" s="4"/>
      <c r="AK4988" s="4"/>
    </row>
    <row r="4989" spans="34:37" x14ac:dyDescent="0.35">
      <c r="AH4989" s="9"/>
      <c r="AI4989" s="9"/>
      <c r="AJ4989" s="4"/>
      <c r="AK4989" s="4"/>
    </row>
    <row r="4990" spans="34:37" x14ac:dyDescent="0.35">
      <c r="AH4990" s="9"/>
      <c r="AI4990" s="9"/>
      <c r="AJ4990" s="4"/>
      <c r="AK4990" s="4"/>
    </row>
    <row r="4991" spans="34:37" x14ac:dyDescent="0.35">
      <c r="AH4991" s="9"/>
      <c r="AI4991" s="9"/>
      <c r="AJ4991" s="4"/>
      <c r="AK4991" s="4"/>
    </row>
    <row r="4992" spans="34:37" x14ac:dyDescent="0.35">
      <c r="AH4992" s="9"/>
      <c r="AI4992" s="9"/>
      <c r="AJ4992" s="4"/>
      <c r="AK4992" s="4"/>
    </row>
    <row r="4993" spans="34:37" x14ac:dyDescent="0.35">
      <c r="AH4993" s="9"/>
      <c r="AI4993" s="9"/>
      <c r="AJ4993" s="4"/>
      <c r="AK4993" s="4"/>
    </row>
    <row r="4994" spans="34:37" x14ac:dyDescent="0.35">
      <c r="AH4994" s="9"/>
      <c r="AI4994" s="9"/>
      <c r="AJ4994" s="4"/>
      <c r="AK4994" s="4"/>
    </row>
    <row r="4995" spans="34:37" x14ac:dyDescent="0.35">
      <c r="AH4995" s="9"/>
      <c r="AI4995" s="9"/>
      <c r="AJ4995" s="4"/>
      <c r="AK4995" s="4"/>
    </row>
    <row r="4996" spans="34:37" x14ac:dyDescent="0.35">
      <c r="AH4996" s="9"/>
      <c r="AI4996" s="9"/>
      <c r="AJ4996" s="4"/>
      <c r="AK4996" s="4"/>
    </row>
    <row r="4997" spans="34:37" x14ac:dyDescent="0.35">
      <c r="AH4997" s="9"/>
      <c r="AI4997" s="9"/>
      <c r="AJ4997" s="4"/>
      <c r="AK4997" s="4"/>
    </row>
    <row r="4998" spans="34:37" x14ac:dyDescent="0.35">
      <c r="AH4998" s="9"/>
      <c r="AI4998" s="9"/>
      <c r="AJ4998" s="4"/>
      <c r="AK4998" s="4"/>
    </row>
    <row r="4999" spans="34:37" x14ac:dyDescent="0.35">
      <c r="AH4999" s="9"/>
      <c r="AI4999" s="9"/>
      <c r="AJ4999" s="4"/>
      <c r="AK4999" s="4"/>
    </row>
    <row r="5000" spans="34:37" x14ac:dyDescent="0.35">
      <c r="AH5000" s="9"/>
      <c r="AI5000" s="9"/>
      <c r="AJ5000" s="4"/>
      <c r="AK5000" s="4"/>
    </row>
    <row r="5001" spans="34:37" x14ac:dyDescent="0.35">
      <c r="AH5001" s="9"/>
      <c r="AI5001" s="9"/>
      <c r="AJ5001" s="4"/>
      <c r="AK5001" s="4"/>
    </row>
    <row r="5002" spans="34:37" x14ac:dyDescent="0.35">
      <c r="AH5002" s="9"/>
      <c r="AI5002" s="9"/>
      <c r="AJ5002" s="4"/>
      <c r="AK5002" s="4"/>
    </row>
    <row r="5003" spans="34:37" x14ac:dyDescent="0.35">
      <c r="AH5003" s="9"/>
      <c r="AI5003" s="9"/>
      <c r="AJ5003" s="4"/>
      <c r="AK5003" s="4"/>
    </row>
    <row r="5004" spans="34:37" x14ac:dyDescent="0.35">
      <c r="AH5004" s="9"/>
      <c r="AI5004" s="9"/>
      <c r="AJ5004" s="4"/>
      <c r="AK5004" s="4"/>
    </row>
    <row r="5005" spans="34:37" x14ac:dyDescent="0.35">
      <c r="AH5005" s="9"/>
      <c r="AI5005" s="9"/>
      <c r="AJ5005" s="4"/>
      <c r="AK5005" s="4"/>
    </row>
    <row r="5006" spans="34:37" x14ac:dyDescent="0.35">
      <c r="AH5006" s="9"/>
      <c r="AI5006" s="9"/>
      <c r="AJ5006" s="4"/>
      <c r="AK5006" s="4"/>
    </row>
    <row r="5007" spans="34:37" x14ac:dyDescent="0.35">
      <c r="AH5007" s="9"/>
      <c r="AI5007" s="9"/>
      <c r="AJ5007" s="4"/>
      <c r="AK5007" s="4"/>
    </row>
    <row r="5008" spans="34:37" x14ac:dyDescent="0.35">
      <c r="AH5008" s="9"/>
      <c r="AI5008" s="9"/>
      <c r="AJ5008" s="4"/>
      <c r="AK5008" s="4"/>
    </row>
    <row r="5009" spans="34:37" x14ac:dyDescent="0.35">
      <c r="AH5009" s="9"/>
      <c r="AI5009" s="9"/>
      <c r="AJ5009" s="4"/>
      <c r="AK5009" s="4"/>
    </row>
    <row r="5010" spans="34:37" x14ac:dyDescent="0.35">
      <c r="AH5010" s="9"/>
      <c r="AI5010" s="9"/>
      <c r="AJ5010" s="4"/>
      <c r="AK5010" s="4"/>
    </row>
    <row r="5011" spans="34:37" x14ac:dyDescent="0.35">
      <c r="AH5011" s="9"/>
      <c r="AI5011" s="9"/>
      <c r="AJ5011" s="4"/>
      <c r="AK5011" s="4"/>
    </row>
    <row r="5012" spans="34:37" x14ac:dyDescent="0.35">
      <c r="AH5012" s="9"/>
      <c r="AI5012" s="9"/>
      <c r="AJ5012" s="4"/>
      <c r="AK5012" s="4"/>
    </row>
    <row r="5013" spans="34:37" x14ac:dyDescent="0.35">
      <c r="AH5013" s="9"/>
      <c r="AI5013" s="9"/>
      <c r="AJ5013" s="4"/>
      <c r="AK5013" s="4"/>
    </row>
    <row r="5014" spans="34:37" x14ac:dyDescent="0.35">
      <c r="AH5014" s="9"/>
      <c r="AI5014" s="9"/>
      <c r="AJ5014" s="4"/>
      <c r="AK5014" s="4"/>
    </row>
    <row r="5015" spans="34:37" x14ac:dyDescent="0.35">
      <c r="AH5015" s="9"/>
      <c r="AI5015" s="9"/>
      <c r="AJ5015" s="4"/>
      <c r="AK5015" s="4"/>
    </row>
    <row r="5016" spans="34:37" x14ac:dyDescent="0.35">
      <c r="AH5016" s="9"/>
      <c r="AI5016" s="9"/>
      <c r="AJ5016" s="4"/>
      <c r="AK5016" s="4"/>
    </row>
    <row r="5017" spans="34:37" x14ac:dyDescent="0.35">
      <c r="AH5017" s="9"/>
      <c r="AI5017" s="9"/>
      <c r="AJ5017" s="4"/>
      <c r="AK5017" s="4"/>
    </row>
    <row r="5018" spans="34:37" x14ac:dyDescent="0.35">
      <c r="AH5018" s="9"/>
      <c r="AI5018" s="9"/>
      <c r="AJ5018" s="4"/>
      <c r="AK5018" s="4"/>
    </row>
    <row r="5019" spans="34:37" x14ac:dyDescent="0.35">
      <c r="AH5019" s="9"/>
      <c r="AI5019" s="9"/>
      <c r="AJ5019" s="4"/>
      <c r="AK5019" s="4"/>
    </row>
    <row r="5020" spans="34:37" x14ac:dyDescent="0.35">
      <c r="AH5020" s="9"/>
      <c r="AI5020" s="9"/>
      <c r="AJ5020" s="4"/>
      <c r="AK5020" s="4"/>
    </row>
    <row r="5021" spans="34:37" x14ac:dyDescent="0.35">
      <c r="AH5021" s="9"/>
      <c r="AI5021" s="9"/>
      <c r="AJ5021" s="4"/>
      <c r="AK5021" s="4"/>
    </row>
    <row r="5022" spans="34:37" x14ac:dyDescent="0.35">
      <c r="AH5022" s="9"/>
      <c r="AI5022" s="9"/>
      <c r="AJ5022" s="4"/>
      <c r="AK5022" s="4"/>
    </row>
    <row r="5023" spans="34:37" x14ac:dyDescent="0.35">
      <c r="AH5023" s="9"/>
      <c r="AI5023" s="9"/>
      <c r="AJ5023" s="4"/>
      <c r="AK5023" s="4"/>
    </row>
    <row r="5024" spans="34:37" x14ac:dyDescent="0.35">
      <c r="AH5024" s="9"/>
      <c r="AI5024" s="9"/>
      <c r="AJ5024" s="4"/>
      <c r="AK5024" s="4"/>
    </row>
    <row r="5025" spans="34:37" x14ac:dyDescent="0.35">
      <c r="AH5025" s="9"/>
      <c r="AI5025" s="9"/>
      <c r="AJ5025" s="4"/>
      <c r="AK5025" s="4"/>
    </row>
    <row r="5026" spans="34:37" x14ac:dyDescent="0.35">
      <c r="AH5026" s="9"/>
      <c r="AI5026" s="9"/>
      <c r="AJ5026" s="4"/>
      <c r="AK5026" s="4"/>
    </row>
    <row r="5027" spans="34:37" x14ac:dyDescent="0.35">
      <c r="AH5027" s="9"/>
      <c r="AI5027" s="9"/>
      <c r="AJ5027" s="4"/>
      <c r="AK5027" s="4"/>
    </row>
    <row r="5028" spans="34:37" x14ac:dyDescent="0.35">
      <c r="AH5028" s="9"/>
      <c r="AI5028" s="9"/>
      <c r="AJ5028" s="4"/>
      <c r="AK5028" s="4"/>
    </row>
    <row r="5029" spans="34:37" x14ac:dyDescent="0.35">
      <c r="AH5029" s="9"/>
      <c r="AI5029" s="9"/>
      <c r="AJ5029" s="4"/>
      <c r="AK5029" s="4"/>
    </row>
    <row r="5030" spans="34:37" x14ac:dyDescent="0.35">
      <c r="AH5030" s="9"/>
      <c r="AI5030" s="9"/>
      <c r="AJ5030" s="4"/>
      <c r="AK5030" s="4"/>
    </row>
    <row r="5031" spans="34:37" x14ac:dyDescent="0.35">
      <c r="AH5031" s="9"/>
      <c r="AI5031" s="9"/>
      <c r="AJ5031" s="4"/>
      <c r="AK5031" s="4"/>
    </row>
    <row r="5032" spans="34:37" x14ac:dyDescent="0.35">
      <c r="AH5032" s="9"/>
      <c r="AI5032" s="9"/>
      <c r="AJ5032" s="4"/>
      <c r="AK5032" s="4"/>
    </row>
    <row r="5033" spans="34:37" x14ac:dyDescent="0.35">
      <c r="AH5033" s="9"/>
      <c r="AI5033" s="9"/>
      <c r="AJ5033" s="4"/>
      <c r="AK5033" s="4"/>
    </row>
    <row r="5034" spans="34:37" x14ac:dyDescent="0.35">
      <c r="AH5034" s="9"/>
      <c r="AI5034" s="9"/>
      <c r="AJ5034" s="4"/>
      <c r="AK5034" s="4"/>
    </row>
    <row r="5035" spans="34:37" x14ac:dyDescent="0.35">
      <c r="AH5035" s="9"/>
      <c r="AI5035" s="9"/>
      <c r="AJ5035" s="4"/>
      <c r="AK5035" s="4"/>
    </row>
    <row r="5036" spans="34:37" x14ac:dyDescent="0.35">
      <c r="AH5036" s="9"/>
      <c r="AI5036" s="9"/>
      <c r="AJ5036" s="4"/>
      <c r="AK5036" s="4"/>
    </row>
    <row r="5037" spans="34:37" x14ac:dyDescent="0.35">
      <c r="AH5037" s="9"/>
      <c r="AI5037" s="9"/>
      <c r="AJ5037" s="4"/>
      <c r="AK5037" s="4"/>
    </row>
    <row r="5038" spans="34:37" x14ac:dyDescent="0.35">
      <c r="AH5038" s="9"/>
      <c r="AI5038" s="9"/>
      <c r="AJ5038" s="4"/>
      <c r="AK5038" s="4"/>
    </row>
    <row r="5039" spans="34:37" x14ac:dyDescent="0.35">
      <c r="AH5039" s="9"/>
      <c r="AI5039" s="9"/>
      <c r="AJ5039" s="4"/>
      <c r="AK5039" s="4"/>
    </row>
    <row r="5040" spans="34:37" x14ac:dyDescent="0.35">
      <c r="AH5040" s="9"/>
      <c r="AI5040" s="9"/>
      <c r="AJ5040" s="4"/>
      <c r="AK5040" s="4"/>
    </row>
    <row r="5041" spans="34:37" x14ac:dyDescent="0.35">
      <c r="AH5041" s="9"/>
      <c r="AI5041" s="9"/>
      <c r="AJ5041" s="4"/>
      <c r="AK5041" s="4"/>
    </row>
    <row r="5042" spans="34:37" x14ac:dyDescent="0.35">
      <c r="AH5042" s="9"/>
      <c r="AI5042" s="9"/>
      <c r="AJ5042" s="4"/>
      <c r="AK5042" s="4"/>
    </row>
    <row r="5043" spans="34:37" x14ac:dyDescent="0.35">
      <c r="AH5043" s="9"/>
      <c r="AI5043" s="9"/>
      <c r="AJ5043" s="4"/>
      <c r="AK5043" s="4"/>
    </row>
    <row r="5044" spans="34:37" x14ac:dyDescent="0.35">
      <c r="AH5044" s="9"/>
      <c r="AI5044" s="9"/>
      <c r="AJ5044" s="4"/>
      <c r="AK5044" s="4"/>
    </row>
    <row r="5045" spans="34:37" x14ac:dyDescent="0.35">
      <c r="AH5045" s="9"/>
      <c r="AI5045" s="9"/>
      <c r="AJ5045" s="4"/>
      <c r="AK5045" s="4"/>
    </row>
    <row r="5046" spans="34:37" x14ac:dyDescent="0.35">
      <c r="AH5046" s="9"/>
      <c r="AI5046" s="9"/>
      <c r="AJ5046" s="4"/>
      <c r="AK5046" s="4"/>
    </row>
    <row r="5047" spans="34:37" x14ac:dyDescent="0.35">
      <c r="AH5047" s="9"/>
      <c r="AI5047" s="9"/>
      <c r="AJ5047" s="4"/>
      <c r="AK5047" s="4"/>
    </row>
    <row r="5048" spans="34:37" x14ac:dyDescent="0.35">
      <c r="AH5048" s="9"/>
      <c r="AI5048" s="9"/>
      <c r="AJ5048" s="4"/>
      <c r="AK5048" s="4"/>
    </row>
    <row r="5049" spans="34:37" x14ac:dyDescent="0.35">
      <c r="AH5049" s="9"/>
      <c r="AI5049" s="9"/>
      <c r="AJ5049" s="4"/>
      <c r="AK5049" s="4"/>
    </row>
    <row r="5050" spans="34:37" x14ac:dyDescent="0.35">
      <c r="AH5050" s="9"/>
      <c r="AI5050" s="9"/>
      <c r="AJ5050" s="4"/>
      <c r="AK5050" s="4"/>
    </row>
    <row r="5051" spans="34:37" x14ac:dyDescent="0.35">
      <c r="AH5051" s="9"/>
      <c r="AI5051" s="9"/>
      <c r="AJ5051" s="4"/>
      <c r="AK5051" s="4"/>
    </row>
    <row r="5052" spans="34:37" x14ac:dyDescent="0.35">
      <c r="AH5052" s="9"/>
      <c r="AI5052" s="9"/>
      <c r="AJ5052" s="4"/>
      <c r="AK5052" s="4"/>
    </row>
    <row r="5053" spans="34:37" x14ac:dyDescent="0.35">
      <c r="AH5053" s="9"/>
      <c r="AI5053" s="9"/>
      <c r="AJ5053" s="4"/>
      <c r="AK5053" s="4"/>
    </row>
    <row r="5054" spans="34:37" x14ac:dyDescent="0.35">
      <c r="AH5054" s="9"/>
      <c r="AI5054" s="9"/>
      <c r="AJ5054" s="4"/>
      <c r="AK5054" s="4"/>
    </row>
    <row r="5055" spans="34:37" x14ac:dyDescent="0.35">
      <c r="AH5055" s="9"/>
      <c r="AI5055" s="9"/>
      <c r="AJ5055" s="4"/>
      <c r="AK5055" s="4"/>
    </row>
    <row r="5056" spans="34:37" x14ac:dyDescent="0.35">
      <c r="AH5056" s="9"/>
      <c r="AI5056" s="9"/>
      <c r="AJ5056" s="4"/>
      <c r="AK5056" s="4"/>
    </row>
    <row r="5057" spans="34:37" x14ac:dyDescent="0.35">
      <c r="AH5057" s="9"/>
      <c r="AI5057" s="9"/>
      <c r="AJ5057" s="4"/>
      <c r="AK5057" s="4"/>
    </row>
    <row r="5058" spans="34:37" x14ac:dyDescent="0.35">
      <c r="AH5058" s="9"/>
      <c r="AI5058" s="9"/>
      <c r="AJ5058" s="4"/>
      <c r="AK5058" s="4"/>
    </row>
    <row r="5059" spans="34:37" x14ac:dyDescent="0.35">
      <c r="AH5059" s="9"/>
      <c r="AI5059" s="9"/>
      <c r="AJ5059" s="4"/>
      <c r="AK5059" s="4"/>
    </row>
    <row r="5060" spans="34:37" x14ac:dyDescent="0.35">
      <c r="AH5060" s="9"/>
      <c r="AI5060" s="9"/>
      <c r="AJ5060" s="4"/>
      <c r="AK5060" s="4"/>
    </row>
    <row r="5061" spans="34:37" x14ac:dyDescent="0.35">
      <c r="AH5061" s="9"/>
      <c r="AI5061" s="9"/>
      <c r="AJ5061" s="4"/>
      <c r="AK5061" s="4"/>
    </row>
    <row r="5062" spans="34:37" x14ac:dyDescent="0.35">
      <c r="AH5062" s="9"/>
      <c r="AI5062" s="9"/>
      <c r="AJ5062" s="4"/>
      <c r="AK5062" s="4"/>
    </row>
    <row r="5063" spans="34:37" x14ac:dyDescent="0.35">
      <c r="AH5063" s="9"/>
      <c r="AI5063" s="9"/>
      <c r="AJ5063" s="4"/>
      <c r="AK5063" s="4"/>
    </row>
    <row r="5064" spans="34:37" x14ac:dyDescent="0.35">
      <c r="AH5064" s="9"/>
      <c r="AI5064" s="9"/>
      <c r="AJ5064" s="4"/>
      <c r="AK5064" s="4"/>
    </row>
    <row r="5065" spans="34:37" x14ac:dyDescent="0.35">
      <c r="AH5065" s="9"/>
      <c r="AI5065" s="9"/>
      <c r="AJ5065" s="4"/>
      <c r="AK5065" s="4"/>
    </row>
    <row r="5066" spans="34:37" x14ac:dyDescent="0.35">
      <c r="AH5066" s="9"/>
      <c r="AI5066" s="9"/>
      <c r="AJ5066" s="4"/>
      <c r="AK5066" s="4"/>
    </row>
    <row r="5067" spans="34:37" x14ac:dyDescent="0.35">
      <c r="AH5067" s="9"/>
      <c r="AI5067" s="9"/>
      <c r="AJ5067" s="4"/>
      <c r="AK5067" s="4"/>
    </row>
    <row r="5068" spans="34:37" x14ac:dyDescent="0.35">
      <c r="AH5068" s="9"/>
      <c r="AI5068" s="9"/>
      <c r="AJ5068" s="4"/>
      <c r="AK5068" s="4"/>
    </row>
    <row r="5069" spans="34:37" x14ac:dyDescent="0.35">
      <c r="AH5069" s="9"/>
      <c r="AI5069" s="9"/>
      <c r="AJ5069" s="4"/>
      <c r="AK5069" s="4"/>
    </row>
    <row r="5070" spans="34:37" x14ac:dyDescent="0.35">
      <c r="AH5070" s="9"/>
      <c r="AI5070" s="9"/>
      <c r="AJ5070" s="4"/>
      <c r="AK5070" s="4"/>
    </row>
    <row r="5071" spans="34:37" x14ac:dyDescent="0.35">
      <c r="AH5071" s="9"/>
      <c r="AI5071" s="9"/>
      <c r="AJ5071" s="4"/>
      <c r="AK5071" s="4"/>
    </row>
    <row r="5072" spans="34:37" x14ac:dyDescent="0.35">
      <c r="AH5072" s="9"/>
      <c r="AI5072" s="9"/>
      <c r="AJ5072" s="4"/>
      <c r="AK5072" s="4"/>
    </row>
    <row r="5073" spans="34:37" x14ac:dyDescent="0.35">
      <c r="AH5073" s="9"/>
      <c r="AI5073" s="9"/>
      <c r="AJ5073" s="4"/>
      <c r="AK5073" s="4"/>
    </row>
    <row r="5074" spans="34:37" x14ac:dyDescent="0.35">
      <c r="AH5074" s="9"/>
      <c r="AI5074" s="9"/>
      <c r="AJ5074" s="4"/>
      <c r="AK5074" s="4"/>
    </row>
    <row r="5075" spans="34:37" x14ac:dyDescent="0.35">
      <c r="AH5075" s="9"/>
      <c r="AI5075" s="9"/>
      <c r="AJ5075" s="4"/>
      <c r="AK5075" s="4"/>
    </row>
    <row r="5076" spans="34:37" x14ac:dyDescent="0.35">
      <c r="AH5076" s="9"/>
      <c r="AI5076" s="9"/>
      <c r="AJ5076" s="4"/>
      <c r="AK5076" s="4"/>
    </row>
    <row r="5077" spans="34:37" x14ac:dyDescent="0.35">
      <c r="AH5077" s="9"/>
      <c r="AI5077" s="9"/>
      <c r="AJ5077" s="4"/>
      <c r="AK5077" s="4"/>
    </row>
    <row r="5078" spans="34:37" x14ac:dyDescent="0.35">
      <c r="AH5078" s="9"/>
      <c r="AI5078" s="9"/>
      <c r="AJ5078" s="4"/>
      <c r="AK5078" s="4"/>
    </row>
    <row r="5079" spans="34:37" x14ac:dyDescent="0.35">
      <c r="AH5079" s="9"/>
      <c r="AI5079" s="9"/>
      <c r="AJ5079" s="4"/>
      <c r="AK5079" s="4"/>
    </row>
    <row r="5080" spans="34:37" x14ac:dyDescent="0.35">
      <c r="AH5080" s="9"/>
      <c r="AI5080" s="9"/>
      <c r="AJ5080" s="4"/>
      <c r="AK5080" s="4"/>
    </row>
    <row r="5081" spans="34:37" x14ac:dyDescent="0.35">
      <c r="AH5081" s="9"/>
      <c r="AI5081" s="9"/>
      <c r="AJ5081" s="4"/>
      <c r="AK5081" s="4"/>
    </row>
    <row r="5082" spans="34:37" x14ac:dyDescent="0.35">
      <c r="AH5082" s="9"/>
      <c r="AI5082" s="9"/>
      <c r="AJ5082" s="4"/>
      <c r="AK5082" s="4"/>
    </row>
    <row r="5083" spans="34:37" x14ac:dyDescent="0.35">
      <c r="AH5083" s="9"/>
      <c r="AI5083" s="9"/>
      <c r="AJ5083" s="4"/>
      <c r="AK5083" s="4"/>
    </row>
    <row r="5084" spans="34:37" x14ac:dyDescent="0.35">
      <c r="AH5084" s="9"/>
      <c r="AI5084" s="9"/>
      <c r="AJ5084" s="4"/>
      <c r="AK5084" s="4"/>
    </row>
    <row r="5085" spans="34:37" x14ac:dyDescent="0.35">
      <c r="AH5085" s="9"/>
      <c r="AI5085" s="9"/>
      <c r="AJ5085" s="4"/>
      <c r="AK5085" s="4"/>
    </row>
    <row r="5086" spans="34:37" x14ac:dyDescent="0.35">
      <c r="AH5086" s="9"/>
      <c r="AI5086" s="9"/>
      <c r="AJ5086" s="4"/>
      <c r="AK5086" s="4"/>
    </row>
    <row r="5087" spans="34:37" x14ac:dyDescent="0.35">
      <c r="AH5087" s="9"/>
      <c r="AI5087" s="9"/>
      <c r="AJ5087" s="4"/>
      <c r="AK5087" s="4"/>
    </row>
    <row r="5088" spans="34:37" x14ac:dyDescent="0.35">
      <c r="AH5088" s="9"/>
      <c r="AI5088" s="9"/>
      <c r="AJ5088" s="4"/>
      <c r="AK5088" s="4"/>
    </row>
    <row r="5089" spans="34:37" x14ac:dyDescent="0.35">
      <c r="AH5089" s="9"/>
      <c r="AI5089" s="9"/>
      <c r="AJ5089" s="4"/>
      <c r="AK5089" s="4"/>
    </row>
    <row r="5090" spans="34:37" x14ac:dyDescent="0.35">
      <c r="AH5090" s="9"/>
      <c r="AI5090" s="9"/>
      <c r="AJ5090" s="4"/>
      <c r="AK5090" s="4"/>
    </row>
    <row r="5091" spans="34:37" x14ac:dyDescent="0.35">
      <c r="AH5091" s="9"/>
      <c r="AI5091" s="9"/>
      <c r="AJ5091" s="4"/>
      <c r="AK5091" s="4"/>
    </row>
    <row r="5092" spans="34:37" x14ac:dyDescent="0.35">
      <c r="AH5092" s="9"/>
      <c r="AI5092" s="9"/>
      <c r="AJ5092" s="4"/>
      <c r="AK5092" s="4"/>
    </row>
    <row r="5093" spans="34:37" x14ac:dyDescent="0.35">
      <c r="AH5093" s="9"/>
      <c r="AI5093" s="9"/>
      <c r="AJ5093" s="4"/>
      <c r="AK5093" s="4"/>
    </row>
    <row r="5094" spans="34:37" x14ac:dyDescent="0.35">
      <c r="AH5094" s="9"/>
      <c r="AI5094" s="9"/>
      <c r="AJ5094" s="4"/>
      <c r="AK5094" s="4"/>
    </row>
    <row r="5095" spans="34:37" x14ac:dyDescent="0.35">
      <c r="AH5095" s="9"/>
      <c r="AI5095" s="9"/>
      <c r="AJ5095" s="4"/>
      <c r="AK5095" s="4"/>
    </row>
    <row r="5096" spans="34:37" x14ac:dyDescent="0.35">
      <c r="AH5096" s="9"/>
      <c r="AI5096" s="9"/>
      <c r="AJ5096" s="4"/>
      <c r="AK5096" s="4"/>
    </row>
    <row r="5097" spans="34:37" x14ac:dyDescent="0.35">
      <c r="AH5097" s="9"/>
      <c r="AI5097" s="9"/>
      <c r="AJ5097" s="4"/>
      <c r="AK5097" s="4"/>
    </row>
    <row r="5098" spans="34:37" x14ac:dyDescent="0.35">
      <c r="AH5098" s="9"/>
      <c r="AI5098" s="9"/>
      <c r="AJ5098" s="4"/>
      <c r="AK5098" s="4"/>
    </row>
    <row r="5099" spans="34:37" x14ac:dyDescent="0.35">
      <c r="AH5099" s="9"/>
      <c r="AI5099" s="9"/>
      <c r="AJ5099" s="4"/>
      <c r="AK5099" s="4"/>
    </row>
    <row r="5100" spans="34:37" x14ac:dyDescent="0.35">
      <c r="AH5100" s="9"/>
      <c r="AI5100" s="9"/>
      <c r="AJ5100" s="4"/>
      <c r="AK5100" s="4"/>
    </row>
    <row r="5101" spans="34:37" x14ac:dyDescent="0.35">
      <c r="AH5101" s="9"/>
      <c r="AI5101" s="9"/>
      <c r="AJ5101" s="4"/>
      <c r="AK5101" s="4"/>
    </row>
    <row r="5102" spans="34:37" x14ac:dyDescent="0.35">
      <c r="AH5102" s="9"/>
      <c r="AI5102" s="9"/>
      <c r="AJ5102" s="4"/>
      <c r="AK5102" s="4"/>
    </row>
    <row r="5103" spans="34:37" x14ac:dyDescent="0.35">
      <c r="AH5103" s="9"/>
      <c r="AI5103" s="9"/>
      <c r="AJ5103" s="4"/>
      <c r="AK5103" s="4"/>
    </row>
    <row r="5104" spans="34:37" x14ac:dyDescent="0.35">
      <c r="AH5104" s="9"/>
      <c r="AI5104" s="9"/>
      <c r="AJ5104" s="4"/>
      <c r="AK5104" s="4"/>
    </row>
    <row r="5105" spans="34:37" x14ac:dyDescent="0.35">
      <c r="AH5105" s="9"/>
      <c r="AI5105" s="9"/>
      <c r="AJ5105" s="4"/>
      <c r="AK5105" s="4"/>
    </row>
    <row r="5106" spans="34:37" x14ac:dyDescent="0.35">
      <c r="AH5106" s="9"/>
      <c r="AI5106" s="9"/>
      <c r="AJ5106" s="4"/>
      <c r="AK5106" s="4"/>
    </row>
    <row r="5107" spans="34:37" x14ac:dyDescent="0.35">
      <c r="AH5107" s="9"/>
      <c r="AI5107" s="9"/>
      <c r="AJ5107" s="4"/>
      <c r="AK5107" s="4"/>
    </row>
    <row r="5108" spans="34:37" x14ac:dyDescent="0.35">
      <c r="AH5108" s="9"/>
      <c r="AI5108" s="9"/>
      <c r="AJ5108" s="4"/>
      <c r="AK5108" s="4"/>
    </row>
    <row r="5109" spans="34:37" x14ac:dyDescent="0.35">
      <c r="AH5109" s="9"/>
      <c r="AI5109" s="9"/>
      <c r="AJ5109" s="4"/>
      <c r="AK5109" s="4"/>
    </row>
    <row r="5110" spans="34:37" x14ac:dyDescent="0.35">
      <c r="AH5110" s="9"/>
      <c r="AI5110" s="9"/>
      <c r="AJ5110" s="4"/>
      <c r="AK5110" s="4"/>
    </row>
    <row r="5111" spans="34:37" x14ac:dyDescent="0.35">
      <c r="AH5111" s="9"/>
      <c r="AI5111" s="9"/>
      <c r="AJ5111" s="4"/>
      <c r="AK5111" s="4"/>
    </row>
    <row r="5112" spans="34:37" x14ac:dyDescent="0.35">
      <c r="AH5112" s="9"/>
      <c r="AI5112" s="9"/>
      <c r="AJ5112" s="4"/>
      <c r="AK5112" s="4"/>
    </row>
    <row r="5113" spans="34:37" x14ac:dyDescent="0.35">
      <c r="AH5113" s="9"/>
      <c r="AI5113" s="9"/>
      <c r="AJ5113" s="4"/>
      <c r="AK5113" s="4"/>
    </row>
    <row r="5114" spans="34:37" x14ac:dyDescent="0.35">
      <c r="AH5114" s="9"/>
      <c r="AI5114" s="9"/>
      <c r="AJ5114" s="4"/>
      <c r="AK5114" s="4"/>
    </row>
    <row r="5115" spans="34:37" x14ac:dyDescent="0.35">
      <c r="AH5115" s="9"/>
      <c r="AI5115" s="9"/>
      <c r="AJ5115" s="4"/>
      <c r="AK5115" s="4"/>
    </row>
    <row r="5116" spans="34:37" x14ac:dyDescent="0.35">
      <c r="AH5116" s="9"/>
      <c r="AI5116" s="9"/>
      <c r="AJ5116" s="4"/>
      <c r="AK5116" s="4"/>
    </row>
    <row r="5117" spans="34:37" x14ac:dyDescent="0.35">
      <c r="AH5117" s="9"/>
      <c r="AI5117" s="9"/>
      <c r="AJ5117" s="4"/>
      <c r="AK5117" s="4"/>
    </row>
    <row r="5118" spans="34:37" x14ac:dyDescent="0.35">
      <c r="AH5118" s="9"/>
      <c r="AI5118" s="9"/>
      <c r="AJ5118" s="4"/>
      <c r="AK5118" s="4"/>
    </row>
    <row r="5119" spans="34:37" x14ac:dyDescent="0.35">
      <c r="AH5119" s="9"/>
      <c r="AI5119" s="9"/>
      <c r="AJ5119" s="4"/>
      <c r="AK5119" s="4"/>
    </row>
    <row r="5120" spans="34:37" x14ac:dyDescent="0.35">
      <c r="AH5120" s="9"/>
      <c r="AI5120" s="9"/>
      <c r="AJ5120" s="4"/>
      <c r="AK5120" s="4"/>
    </row>
    <row r="5121" spans="34:37" x14ac:dyDescent="0.35">
      <c r="AH5121" s="9"/>
      <c r="AI5121" s="9"/>
      <c r="AJ5121" s="4"/>
      <c r="AK5121" s="4"/>
    </row>
    <row r="5122" spans="34:37" x14ac:dyDescent="0.35">
      <c r="AH5122" s="9"/>
      <c r="AI5122" s="9"/>
      <c r="AJ5122" s="4"/>
      <c r="AK5122" s="4"/>
    </row>
    <row r="5123" spans="34:37" x14ac:dyDescent="0.35">
      <c r="AH5123" s="9"/>
      <c r="AI5123" s="9"/>
      <c r="AJ5123" s="4"/>
      <c r="AK5123" s="4"/>
    </row>
    <row r="5124" spans="34:37" x14ac:dyDescent="0.35">
      <c r="AH5124" s="9"/>
      <c r="AI5124" s="9"/>
      <c r="AJ5124" s="4"/>
      <c r="AK5124" s="4"/>
    </row>
    <row r="5125" spans="34:37" x14ac:dyDescent="0.35">
      <c r="AH5125" s="9"/>
      <c r="AI5125" s="9"/>
      <c r="AJ5125" s="4"/>
      <c r="AK5125" s="4"/>
    </row>
    <row r="5126" spans="34:37" x14ac:dyDescent="0.35">
      <c r="AH5126" s="9"/>
      <c r="AI5126" s="9"/>
      <c r="AJ5126" s="4"/>
      <c r="AK5126" s="4"/>
    </row>
    <row r="5127" spans="34:37" x14ac:dyDescent="0.35">
      <c r="AH5127" s="9"/>
      <c r="AI5127" s="9"/>
      <c r="AJ5127" s="4"/>
      <c r="AK5127" s="4"/>
    </row>
    <row r="5128" spans="34:37" x14ac:dyDescent="0.35">
      <c r="AH5128" s="9"/>
      <c r="AI5128" s="9"/>
      <c r="AJ5128" s="4"/>
      <c r="AK5128" s="4"/>
    </row>
    <row r="5129" spans="34:37" x14ac:dyDescent="0.35">
      <c r="AH5129" s="9"/>
      <c r="AI5129" s="9"/>
      <c r="AJ5129" s="4"/>
      <c r="AK5129" s="4"/>
    </row>
    <row r="5130" spans="34:37" x14ac:dyDescent="0.35">
      <c r="AH5130" s="9"/>
      <c r="AI5130" s="9"/>
      <c r="AJ5130" s="4"/>
      <c r="AK5130" s="4"/>
    </row>
    <row r="5131" spans="34:37" x14ac:dyDescent="0.35">
      <c r="AH5131" s="9"/>
      <c r="AI5131" s="9"/>
      <c r="AJ5131" s="4"/>
      <c r="AK5131" s="4"/>
    </row>
    <row r="5132" spans="34:37" x14ac:dyDescent="0.35">
      <c r="AH5132" s="9"/>
      <c r="AI5132" s="9"/>
      <c r="AJ5132" s="4"/>
      <c r="AK5132" s="4"/>
    </row>
    <row r="5133" spans="34:37" x14ac:dyDescent="0.35">
      <c r="AH5133" s="9"/>
      <c r="AI5133" s="9"/>
      <c r="AJ5133" s="4"/>
      <c r="AK5133" s="4"/>
    </row>
    <row r="5134" spans="34:37" x14ac:dyDescent="0.35">
      <c r="AH5134" s="9"/>
      <c r="AI5134" s="9"/>
      <c r="AJ5134" s="4"/>
      <c r="AK5134" s="4"/>
    </row>
    <row r="5135" spans="34:37" x14ac:dyDescent="0.35">
      <c r="AH5135" s="9"/>
      <c r="AI5135" s="9"/>
      <c r="AJ5135" s="4"/>
      <c r="AK5135" s="4"/>
    </row>
    <row r="5136" spans="34:37" x14ac:dyDescent="0.35">
      <c r="AH5136" s="9"/>
      <c r="AI5136" s="9"/>
      <c r="AJ5136" s="4"/>
      <c r="AK5136" s="4"/>
    </row>
    <row r="5137" spans="34:37" x14ac:dyDescent="0.35">
      <c r="AH5137" s="9"/>
      <c r="AI5137" s="9"/>
      <c r="AJ5137" s="4"/>
      <c r="AK5137" s="4"/>
    </row>
    <row r="5138" spans="34:37" x14ac:dyDescent="0.35">
      <c r="AH5138" s="9"/>
      <c r="AI5138" s="9"/>
      <c r="AJ5138" s="4"/>
      <c r="AK5138" s="4"/>
    </row>
    <row r="5139" spans="34:37" x14ac:dyDescent="0.35">
      <c r="AH5139" s="9"/>
      <c r="AI5139" s="9"/>
      <c r="AJ5139" s="4"/>
      <c r="AK5139" s="4"/>
    </row>
    <row r="5140" spans="34:37" x14ac:dyDescent="0.35">
      <c r="AH5140" s="9"/>
      <c r="AI5140" s="9"/>
      <c r="AJ5140" s="4"/>
      <c r="AK5140" s="4"/>
    </row>
    <row r="5141" spans="34:37" x14ac:dyDescent="0.35">
      <c r="AH5141" s="9"/>
      <c r="AI5141" s="9"/>
      <c r="AJ5141" s="4"/>
      <c r="AK5141" s="4"/>
    </row>
    <row r="5142" spans="34:37" x14ac:dyDescent="0.35">
      <c r="AH5142" s="9"/>
      <c r="AI5142" s="9"/>
      <c r="AJ5142" s="4"/>
      <c r="AK5142" s="4"/>
    </row>
    <row r="5143" spans="34:37" x14ac:dyDescent="0.35">
      <c r="AH5143" s="9"/>
      <c r="AI5143" s="9"/>
      <c r="AJ5143" s="4"/>
      <c r="AK5143" s="4"/>
    </row>
    <row r="5144" spans="34:37" x14ac:dyDescent="0.35">
      <c r="AH5144" s="9"/>
      <c r="AI5144" s="9"/>
      <c r="AJ5144" s="4"/>
      <c r="AK5144" s="4"/>
    </row>
    <row r="5145" spans="34:37" x14ac:dyDescent="0.35">
      <c r="AH5145" s="9"/>
      <c r="AI5145" s="9"/>
      <c r="AJ5145" s="4"/>
      <c r="AK5145" s="4"/>
    </row>
    <row r="5146" spans="34:37" x14ac:dyDescent="0.35">
      <c r="AH5146" s="9"/>
      <c r="AI5146" s="9"/>
      <c r="AJ5146" s="4"/>
      <c r="AK5146" s="4"/>
    </row>
    <row r="5147" spans="34:37" x14ac:dyDescent="0.35">
      <c r="AH5147" s="9"/>
      <c r="AI5147" s="9"/>
      <c r="AJ5147" s="4"/>
      <c r="AK5147" s="4"/>
    </row>
    <row r="5148" spans="34:37" x14ac:dyDescent="0.35">
      <c r="AH5148" s="9"/>
      <c r="AI5148" s="9"/>
      <c r="AJ5148" s="4"/>
      <c r="AK5148" s="4"/>
    </row>
    <row r="5149" spans="34:37" x14ac:dyDescent="0.35">
      <c r="AH5149" s="9"/>
      <c r="AI5149" s="9"/>
      <c r="AJ5149" s="4"/>
      <c r="AK5149" s="4"/>
    </row>
    <row r="5150" spans="34:37" x14ac:dyDescent="0.35">
      <c r="AH5150" s="9"/>
      <c r="AI5150" s="9"/>
      <c r="AJ5150" s="4"/>
      <c r="AK5150" s="4"/>
    </row>
    <row r="5151" spans="34:37" x14ac:dyDescent="0.35">
      <c r="AH5151" s="9"/>
      <c r="AI5151" s="9"/>
      <c r="AJ5151" s="4"/>
      <c r="AK5151" s="4"/>
    </row>
    <row r="5152" spans="34:37" x14ac:dyDescent="0.35">
      <c r="AH5152" s="9"/>
      <c r="AI5152" s="9"/>
      <c r="AJ5152" s="4"/>
      <c r="AK5152" s="4"/>
    </row>
    <row r="5153" spans="34:37" x14ac:dyDescent="0.35">
      <c r="AH5153" s="9"/>
      <c r="AI5153" s="9"/>
      <c r="AJ5153" s="4"/>
      <c r="AK5153" s="4"/>
    </row>
    <row r="5154" spans="34:37" x14ac:dyDescent="0.35">
      <c r="AH5154" s="9"/>
      <c r="AI5154" s="9"/>
      <c r="AJ5154" s="4"/>
      <c r="AK5154" s="4"/>
    </row>
    <row r="5155" spans="34:37" x14ac:dyDescent="0.35">
      <c r="AH5155" s="9"/>
      <c r="AI5155" s="9"/>
      <c r="AJ5155" s="4"/>
      <c r="AK5155" s="4"/>
    </row>
    <row r="5156" spans="34:37" x14ac:dyDescent="0.35">
      <c r="AH5156" s="9"/>
      <c r="AI5156" s="9"/>
      <c r="AJ5156" s="4"/>
      <c r="AK5156" s="4"/>
    </row>
    <row r="5157" spans="34:37" x14ac:dyDescent="0.35">
      <c r="AH5157" s="9"/>
      <c r="AI5157" s="9"/>
      <c r="AJ5157" s="4"/>
      <c r="AK5157" s="4"/>
    </row>
    <row r="5158" spans="34:37" x14ac:dyDescent="0.35">
      <c r="AH5158" s="9"/>
      <c r="AI5158" s="9"/>
      <c r="AJ5158" s="4"/>
      <c r="AK5158" s="4"/>
    </row>
    <row r="5159" spans="34:37" x14ac:dyDescent="0.35">
      <c r="AH5159" s="9"/>
      <c r="AI5159" s="9"/>
      <c r="AJ5159" s="4"/>
      <c r="AK5159" s="4"/>
    </row>
    <row r="5160" spans="34:37" x14ac:dyDescent="0.35">
      <c r="AH5160" s="9"/>
      <c r="AI5160" s="9"/>
      <c r="AJ5160" s="4"/>
      <c r="AK5160" s="4"/>
    </row>
    <row r="5161" spans="34:37" x14ac:dyDescent="0.35">
      <c r="AH5161" s="9"/>
      <c r="AI5161" s="9"/>
      <c r="AJ5161" s="4"/>
      <c r="AK5161" s="4"/>
    </row>
    <row r="5162" spans="34:37" x14ac:dyDescent="0.35">
      <c r="AH5162" s="9"/>
      <c r="AI5162" s="9"/>
      <c r="AJ5162" s="4"/>
      <c r="AK5162" s="4"/>
    </row>
    <row r="5163" spans="34:37" x14ac:dyDescent="0.35">
      <c r="AH5163" s="9"/>
      <c r="AI5163" s="9"/>
      <c r="AJ5163" s="4"/>
      <c r="AK5163" s="4"/>
    </row>
    <row r="5164" spans="34:37" x14ac:dyDescent="0.35">
      <c r="AH5164" s="9"/>
      <c r="AI5164" s="9"/>
      <c r="AJ5164" s="4"/>
      <c r="AK5164" s="4"/>
    </row>
    <row r="5165" spans="34:37" x14ac:dyDescent="0.35">
      <c r="AH5165" s="9"/>
      <c r="AI5165" s="9"/>
      <c r="AJ5165" s="4"/>
      <c r="AK5165" s="4"/>
    </row>
    <row r="5166" spans="34:37" x14ac:dyDescent="0.35">
      <c r="AH5166" s="9"/>
      <c r="AI5166" s="9"/>
      <c r="AJ5166" s="4"/>
      <c r="AK5166" s="4"/>
    </row>
    <row r="5167" spans="34:37" x14ac:dyDescent="0.35">
      <c r="AH5167" s="9"/>
      <c r="AI5167" s="9"/>
      <c r="AJ5167" s="4"/>
      <c r="AK5167" s="4"/>
    </row>
    <row r="5168" spans="34:37" x14ac:dyDescent="0.35">
      <c r="AH5168" s="9"/>
      <c r="AI5168" s="9"/>
      <c r="AJ5168" s="4"/>
      <c r="AK5168" s="4"/>
    </row>
    <row r="5169" spans="34:37" x14ac:dyDescent="0.35">
      <c r="AH5169" s="9"/>
      <c r="AI5169" s="9"/>
      <c r="AJ5169" s="4"/>
      <c r="AK5169" s="4"/>
    </row>
    <row r="5170" spans="34:37" x14ac:dyDescent="0.35">
      <c r="AH5170" s="9"/>
      <c r="AI5170" s="9"/>
      <c r="AJ5170" s="4"/>
      <c r="AK5170" s="4"/>
    </row>
    <row r="5171" spans="34:37" x14ac:dyDescent="0.35">
      <c r="AH5171" s="9"/>
      <c r="AI5171" s="9"/>
      <c r="AJ5171" s="4"/>
      <c r="AK5171" s="4"/>
    </row>
    <row r="5172" spans="34:37" x14ac:dyDescent="0.35">
      <c r="AH5172" s="9"/>
      <c r="AI5172" s="9"/>
      <c r="AJ5172" s="4"/>
      <c r="AK5172" s="4"/>
    </row>
    <row r="5173" spans="34:37" x14ac:dyDescent="0.35">
      <c r="AH5173" s="9"/>
      <c r="AI5173" s="9"/>
      <c r="AJ5173" s="4"/>
      <c r="AK5173" s="4"/>
    </row>
    <row r="5174" spans="34:37" x14ac:dyDescent="0.35">
      <c r="AH5174" s="9"/>
      <c r="AI5174" s="9"/>
      <c r="AJ5174" s="4"/>
      <c r="AK5174" s="4"/>
    </row>
    <row r="5175" spans="34:37" x14ac:dyDescent="0.35">
      <c r="AH5175" s="9"/>
      <c r="AI5175" s="9"/>
      <c r="AJ5175" s="4"/>
      <c r="AK5175" s="4"/>
    </row>
    <row r="5176" spans="34:37" x14ac:dyDescent="0.35">
      <c r="AH5176" s="9"/>
      <c r="AI5176" s="9"/>
      <c r="AJ5176" s="4"/>
      <c r="AK5176" s="4"/>
    </row>
    <row r="5177" spans="34:37" x14ac:dyDescent="0.35">
      <c r="AH5177" s="9"/>
      <c r="AI5177" s="9"/>
      <c r="AJ5177" s="4"/>
      <c r="AK5177" s="4"/>
    </row>
    <row r="5178" spans="34:37" x14ac:dyDescent="0.35">
      <c r="AH5178" s="9"/>
      <c r="AI5178" s="9"/>
      <c r="AJ5178" s="4"/>
      <c r="AK5178" s="4"/>
    </row>
    <row r="5179" spans="34:37" x14ac:dyDescent="0.35">
      <c r="AH5179" s="9"/>
      <c r="AI5179" s="9"/>
      <c r="AJ5179" s="4"/>
      <c r="AK5179" s="4"/>
    </row>
    <row r="5180" spans="34:37" x14ac:dyDescent="0.35">
      <c r="AH5180" s="9"/>
      <c r="AI5180" s="9"/>
      <c r="AJ5180" s="4"/>
      <c r="AK5180" s="4"/>
    </row>
    <row r="5181" spans="34:37" x14ac:dyDescent="0.35">
      <c r="AH5181" s="9"/>
      <c r="AI5181" s="9"/>
      <c r="AJ5181" s="4"/>
      <c r="AK5181" s="4"/>
    </row>
    <row r="5182" spans="34:37" x14ac:dyDescent="0.35">
      <c r="AH5182" s="9"/>
      <c r="AI5182" s="9"/>
      <c r="AJ5182" s="4"/>
      <c r="AK5182" s="4"/>
    </row>
    <row r="5183" spans="34:37" x14ac:dyDescent="0.35">
      <c r="AH5183" s="9"/>
      <c r="AI5183" s="9"/>
      <c r="AJ5183" s="4"/>
      <c r="AK5183" s="4"/>
    </row>
    <row r="5184" spans="34:37" x14ac:dyDescent="0.35">
      <c r="AH5184" s="9"/>
      <c r="AI5184" s="9"/>
      <c r="AJ5184" s="4"/>
      <c r="AK5184" s="4"/>
    </row>
    <row r="5185" spans="34:37" x14ac:dyDescent="0.35">
      <c r="AH5185" s="9"/>
      <c r="AI5185" s="9"/>
      <c r="AJ5185" s="4"/>
      <c r="AK5185" s="4"/>
    </row>
    <row r="5186" spans="34:37" x14ac:dyDescent="0.35">
      <c r="AH5186" s="9"/>
      <c r="AI5186" s="9"/>
      <c r="AJ5186" s="4"/>
      <c r="AK5186" s="4"/>
    </row>
    <row r="5187" spans="34:37" x14ac:dyDescent="0.35">
      <c r="AH5187" s="9"/>
      <c r="AI5187" s="9"/>
      <c r="AJ5187" s="4"/>
      <c r="AK5187" s="4"/>
    </row>
    <row r="5188" spans="34:37" x14ac:dyDescent="0.35">
      <c r="AH5188" s="9"/>
      <c r="AI5188" s="9"/>
      <c r="AJ5188" s="4"/>
      <c r="AK5188" s="4"/>
    </row>
    <row r="5189" spans="34:37" x14ac:dyDescent="0.35">
      <c r="AH5189" s="9"/>
      <c r="AI5189" s="9"/>
      <c r="AJ5189" s="4"/>
      <c r="AK5189" s="4"/>
    </row>
    <row r="5190" spans="34:37" x14ac:dyDescent="0.35">
      <c r="AH5190" s="9"/>
      <c r="AI5190" s="9"/>
      <c r="AJ5190" s="4"/>
      <c r="AK5190" s="4"/>
    </row>
    <row r="5191" spans="34:37" x14ac:dyDescent="0.35">
      <c r="AH5191" s="9"/>
      <c r="AI5191" s="9"/>
      <c r="AJ5191" s="4"/>
      <c r="AK5191" s="4"/>
    </row>
    <row r="5192" spans="34:37" x14ac:dyDescent="0.35">
      <c r="AH5192" s="9"/>
      <c r="AI5192" s="9"/>
      <c r="AJ5192" s="4"/>
      <c r="AK5192" s="4"/>
    </row>
    <row r="5193" spans="34:37" x14ac:dyDescent="0.35">
      <c r="AH5193" s="9"/>
      <c r="AI5193" s="9"/>
      <c r="AJ5193" s="4"/>
      <c r="AK5193" s="4"/>
    </row>
    <row r="5194" spans="34:37" x14ac:dyDescent="0.35">
      <c r="AH5194" s="9"/>
      <c r="AI5194" s="9"/>
      <c r="AJ5194" s="4"/>
      <c r="AK5194" s="4"/>
    </row>
    <row r="5195" spans="34:37" x14ac:dyDescent="0.35">
      <c r="AH5195" s="9"/>
      <c r="AI5195" s="9"/>
      <c r="AJ5195" s="4"/>
      <c r="AK5195" s="4"/>
    </row>
    <row r="5196" spans="34:37" x14ac:dyDescent="0.35">
      <c r="AH5196" s="9"/>
      <c r="AI5196" s="9"/>
      <c r="AJ5196" s="4"/>
      <c r="AK5196" s="4"/>
    </row>
    <row r="5197" spans="34:37" x14ac:dyDescent="0.35">
      <c r="AH5197" s="9"/>
      <c r="AI5197" s="9"/>
      <c r="AJ5197" s="4"/>
      <c r="AK5197" s="4"/>
    </row>
    <row r="5198" spans="34:37" x14ac:dyDescent="0.35">
      <c r="AH5198" s="9"/>
      <c r="AI5198" s="9"/>
      <c r="AJ5198" s="4"/>
      <c r="AK5198" s="4"/>
    </row>
    <row r="5199" spans="34:37" x14ac:dyDescent="0.35">
      <c r="AH5199" s="9"/>
      <c r="AI5199" s="9"/>
      <c r="AJ5199" s="4"/>
      <c r="AK5199" s="4"/>
    </row>
    <row r="5200" spans="34:37" x14ac:dyDescent="0.35">
      <c r="AH5200" s="9"/>
      <c r="AI5200" s="9"/>
      <c r="AJ5200" s="4"/>
      <c r="AK5200" s="4"/>
    </row>
    <row r="5201" spans="34:37" x14ac:dyDescent="0.35">
      <c r="AH5201" s="9"/>
      <c r="AI5201" s="9"/>
      <c r="AJ5201" s="4"/>
      <c r="AK5201" s="4"/>
    </row>
    <row r="5202" spans="34:37" x14ac:dyDescent="0.35">
      <c r="AH5202" s="9"/>
      <c r="AI5202" s="9"/>
      <c r="AJ5202" s="4"/>
      <c r="AK5202" s="4"/>
    </row>
    <row r="5203" spans="34:37" x14ac:dyDescent="0.35">
      <c r="AH5203" s="9"/>
      <c r="AI5203" s="9"/>
      <c r="AJ5203" s="4"/>
      <c r="AK5203" s="4"/>
    </row>
    <row r="5204" spans="34:37" x14ac:dyDescent="0.35">
      <c r="AH5204" s="9"/>
      <c r="AI5204" s="9"/>
      <c r="AJ5204" s="4"/>
      <c r="AK5204" s="4"/>
    </row>
    <row r="5205" spans="34:37" x14ac:dyDescent="0.35">
      <c r="AH5205" s="9"/>
      <c r="AI5205" s="9"/>
      <c r="AJ5205" s="4"/>
      <c r="AK5205" s="4"/>
    </row>
    <row r="5206" spans="34:37" x14ac:dyDescent="0.35">
      <c r="AH5206" s="9"/>
      <c r="AI5206" s="9"/>
      <c r="AJ5206" s="4"/>
      <c r="AK5206" s="4"/>
    </row>
    <row r="5207" spans="34:37" x14ac:dyDescent="0.35">
      <c r="AH5207" s="9"/>
      <c r="AI5207" s="9"/>
      <c r="AJ5207" s="4"/>
      <c r="AK5207" s="4"/>
    </row>
    <row r="5208" spans="34:37" x14ac:dyDescent="0.35">
      <c r="AH5208" s="9"/>
      <c r="AI5208" s="9"/>
      <c r="AJ5208" s="4"/>
      <c r="AK5208" s="4"/>
    </row>
    <row r="5209" spans="34:37" x14ac:dyDescent="0.35">
      <c r="AH5209" s="9"/>
      <c r="AI5209" s="9"/>
      <c r="AJ5209" s="4"/>
      <c r="AK5209" s="4"/>
    </row>
    <row r="5210" spans="34:37" x14ac:dyDescent="0.35">
      <c r="AH5210" s="9"/>
      <c r="AI5210" s="9"/>
      <c r="AJ5210" s="4"/>
      <c r="AK5210" s="4"/>
    </row>
    <row r="5211" spans="34:37" x14ac:dyDescent="0.35">
      <c r="AH5211" s="9"/>
      <c r="AI5211" s="9"/>
      <c r="AJ5211" s="4"/>
      <c r="AK5211" s="4"/>
    </row>
    <row r="5212" spans="34:37" x14ac:dyDescent="0.35">
      <c r="AH5212" s="9"/>
      <c r="AI5212" s="9"/>
      <c r="AJ5212" s="4"/>
      <c r="AK5212" s="4"/>
    </row>
    <row r="5213" spans="34:37" x14ac:dyDescent="0.35">
      <c r="AH5213" s="9"/>
      <c r="AI5213" s="9"/>
      <c r="AJ5213" s="4"/>
      <c r="AK5213" s="4"/>
    </row>
    <row r="5214" spans="34:37" x14ac:dyDescent="0.35">
      <c r="AH5214" s="9"/>
      <c r="AI5214" s="9"/>
      <c r="AJ5214" s="4"/>
      <c r="AK5214" s="4"/>
    </row>
    <row r="5215" spans="34:37" x14ac:dyDescent="0.35">
      <c r="AH5215" s="9"/>
      <c r="AI5215" s="9"/>
      <c r="AJ5215" s="4"/>
      <c r="AK5215" s="4"/>
    </row>
    <row r="5216" spans="34:37" x14ac:dyDescent="0.35">
      <c r="AH5216" s="9"/>
      <c r="AI5216" s="9"/>
      <c r="AJ5216" s="4"/>
      <c r="AK5216" s="4"/>
    </row>
    <row r="5217" spans="34:37" x14ac:dyDescent="0.35">
      <c r="AH5217" s="9"/>
      <c r="AI5217" s="9"/>
      <c r="AJ5217" s="4"/>
      <c r="AK5217" s="4"/>
    </row>
    <row r="5218" spans="34:37" x14ac:dyDescent="0.35">
      <c r="AH5218" s="9"/>
      <c r="AI5218" s="9"/>
      <c r="AJ5218" s="4"/>
      <c r="AK5218" s="4"/>
    </row>
    <row r="5219" spans="34:37" x14ac:dyDescent="0.35">
      <c r="AH5219" s="9"/>
      <c r="AI5219" s="9"/>
      <c r="AJ5219" s="4"/>
      <c r="AK5219" s="4"/>
    </row>
    <row r="5220" spans="34:37" x14ac:dyDescent="0.35">
      <c r="AH5220" s="9"/>
      <c r="AI5220" s="9"/>
      <c r="AJ5220" s="4"/>
      <c r="AK5220" s="4"/>
    </row>
    <row r="5221" spans="34:37" x14ac:dyDescent="0.35">
      <c r="AH5221" s="9"/>
      <c r="AI5221" s="9"/>
      <c r="AJ5221" s="4"/>
      <c r="AK5221" s="4"/>
    </row>
    <row r="5222" spans="34:37" x14ac:dyDescent="0.35">
      <c r="AH5222" s="9"/>
      <c r="AI5222" s="9"/>
      <c r="AJ5222" s="4"/>
      <c r="AK5222" s="4"/>
    </row>
    <row r="5223" spans="34:37" x14ac:dyDescent="0.35">
      <c r="AH5223" s="9"/>
      <c r="AI5223" s="9"/>
      <c r="AJ5223" s="4"/>
      <c r="AK5223" s="4"/>
    </row>
    <row r="5224" spans="34:37" x14ac:dyDescent="0.35">
      <c r="AH5224" s="9"/>
      <c r="AI5224" s="9"/>
      <c r="AJ5224" s="4"/>
      <c r="AK5224" s="4"/>
    </row>
    <row r="5225" spans="34:37" x14ac:dyDescent="0.35">
      <c r="AH5225" s="9"/>
      <c r="AI5225" s="9"/>
      <c r="AJ5225" s="4"/>
      <c r="AK5225" s="4"/>
    </row>
    <row r="5226" spans="34:37" x14ac:dyDescent="0.35">
      <c r="AH5226" s="9"/>
      <c r="AI5226" s="9"/>
      <c r="AJ5226" s="4"/>
      <c r="AK5226" s="4"/>
    </row>
    <row r="5227" spans="34:37" x14ac:dyDescent="0.35">
      <c r="AH5227" s="9"/>
      <c r="AI5227" s="9"/>
      <c r="AJ5227" s="4"/>
      <c r="AK5227" s="4"/>
    </row>
    <row r="5228" spans="34:37" x14ac:dyDescent="0.35">
      <c r="AH5228" s="9"/>
      <c r="AI5228" s="9"/>
      <c r="AJ5228" s="4"/>
      <c r="AK5228" s="4"/>
    </row>
    <row r="5229" spans="34:37" x14ac:dyDescent="0.35">
      <c r="AH5229" s="9"/>
      <c r="AI5229" s="9"/>
      <c r="AJ5229" s="4"/>
      <c r="AK5229" s="4"/>
    </row>
    <row r="5230" spans="34:37" x14ac:dyDescent="0.35">
      <c r="AH5230" s="9"/>
      <c r="AI5230" s="9"/>
      <c r="AJ5230" s="4"/>
      <c r="AK5230" s="4"/>
    </row>
    <row r="5231" spans="34:37" x14ac:dyDescent="0.35">
      <c r="AH5231" s="9"/>
      <c r="AI5231" s="9"/>
      <c r="AJ5231" s="4"/>
      <c r="AK5231" s="4"/>
    </row>
    <row r="5232" spans="34:37" x14ac:dyDescent="0.35">
      <c r="AH5232" s="9"/>
      <c r="AI5232" s="9"/>
      <c r="AJ5232" s="4"/>
      <c r="AK5232" s="4"/>
    </row>
    <row r="5233" spans="34:37" x14ac:dyDescent="0.35">
      <c r="AH5233" s="9"/>
      <c r="AI5233" s="9"/>
      <c r="AJ5233" s="4"/>
      <c r="AK5233" s="4"/>
    </row>
    <row r="5234" spans="34:37" x14ac:dyDescent="0.35">
      <c r="AH5234" s="9"/>
      <c r="AI5234" s="9"/>
      <c r="AJ5234" s="4"/>
      <c r="AK5234" s="4"/>
    </row>
    <row r="5235" spans="34:37" x14ac:dyDescent="0.35">
      <c r="AH5235" s="9"/>
      <c r="AI5235" s="9"/>
      <c r="AJ5235" s="4"/>
      <c r="AK5235" s="4"/>
    </row>
    <row r="5236" spans="34:37" x14ac:dyDescent="0.35">
      <c r="AH5236" s="9"/>
      <c r="AI5236" s="9"/>
      <c r="AJ5236" s="4"/>
      <c r="AK5236" s="4"/>
    </row>
    <row r="5237" spans="34:37" x14ac:dyDescent="0.35">
      <c r="AH5237" s="9"/>
      <c r="AI5237" s="9"/>
      <c r="AJ5237" s="4"/>
      <c r="AK5237" s="4"/>
    </row>
    <row r="5238" spans="34:37" x14ac:dyDescent="0.35">
      <c r="AH5238" s="9"/>
      <c r="AI5238" s="9"/>
      <c r="AJ5238" s="4"/>
      <c r="AK5238" s="4"/>
    </row>
    <row r="5239" spans="34:37" x14ac:dyDescent="0.35">
      <c r="AH5239" s="9"/>
      <c r="AI5239" s="9"/>
      <c r="AJ5239" s="4"/>
      <c r="AK5239" s="4"/>
    </row>
    <row r="5240" spans="34:37" x14ac:dyDescent="0.35">
      <c r="AH5240" s="9"/>
      <c r="AI5240" s="9"/>
      <c r="AJ5240" s="4"/>
      <c r="AK5240" s="4"/>
    </row>
    <row r="5241" spans="34:37" x14ac:dyDescent="0.35">
      <c r="AH5241" s="9"/>
      <c r="AI5241" s="9"/>
      <c r="AJ5241" s="4"/>
      <c r="AK5241" s="4"/>
    </row>
    <row r="5242" spans="34:37" x14ac:dyDescent="0.35">
      <c r="AH5242" s="9"/>
      <c r="AI5242" s="9"/>
      <c r="AJ5242" s="4"/>
      <c r="AK5242" s="4"/>
    </row>
    <row r="5243" spans="34:37" x14ac:dyDescent="0.35">
      <c r="AH5243" s="9"/>
      <c r="AI5243" s="9"/>
      <c r="AJ5243" s="4"/>
      <c r="AK5243" s="4"/>
    </row>
    <row r="5244" spans="34:37" x14ac:dyDescent="0.35">
      <c r="AJ5244" s="4"/>
      <c r="AK5244" s="4"/>
    </row>
    <row r="5245" spans="34:37" x14ac:dyDescent="0.35">
      <c r="AJ5245" s="4"/>
      <c r="AK5245" s="4"/>
    </row>
    <row r="5246" spans="34:37" x14ac:dyDescent="0.35">
      <c r="AJ5246" s="4"/>
      <c r="AK5246" s="4"/>
    </row>
    <row r="5247" spans="34:37" x14ac:dyDescent="0.35">
      <c r="AJ5247" s="4"/>
      <c r="AK5247" s="4"/>
    </row>
    <row r="5248" spans="34:37" x14ac:dyDescent="0.35">
      <c r="AJ5248" s="4"/>
      <c r="AK5248" s="4"/>
    </row>
    <row r="5249" spans="36:37" x14ac:dyDescent="0.35">
      <c r="AJ5249" s="4"/>
      <c r="AK5249" s="4"/>
    </row>
    <row r="5250" spans="36:37" x14ac:dyDescent="0.35">
      <c r="AJ5250" s="4"/>
      <c r="AK5250" s="4"/>
    </row>
    <row r="5251" spans="36:37" x14ac:dyDescent="0.35">
      <c r="AJ5251" s="4"/>
      <c r="AK5251" s="4"/>
    </row>
    <row r="5252" spans="36:37" x14ac:dyDescent="0.35">
      <c r="AJ5252" s="4"/>
      <c r="AK5252" s="4"/>
    </row>
    <row r="5253" spans="36:37" x14ac:dyDescent="0.35">
      <c r="AJ5253" s="4"/>
      <c r="AK5253" s="4"/>
    </row>
    <row r="5254" spans="36:37" x14ac:dyDescent="0.35">
      <c r="AJ5254" s="4"/>
      <c r="AK5254" s="4"/>
    </row>
    <row r="5255" spans="36:37" x14ac:dyDescent="0.35">
      <c r="AJ5255" s="4"/>
      <c r="AK5255" s="4"/>
    </row>
  </sheetData>
  <sheetProtection algorithmName="SHA-512" hashValue="7PNymIvYYNLX27rCJJuWP1X7PpUGehLs4o6mkiXxWn6ItAik6ApPC1XcouBnN/DMRc5NcULJ02JHX5TYMbO5Gw==" saltValue="cZ2vQnNzrs6/DMLduQMoMA==" spinCount="100000" sheet="1" objects="1" scenarios="1"/>
  <mergeCells count="184">
    <mergeCell ref="AD37:AF37"/>
    <mergeCell ref="B1:AI1"/>
    <mergeCell ref="N13:N15"/>
    <mergeCell ref="N26:N27"/>
    <mergeCell ref="O4:O6"/>
    <mergeCell ref="O7:O10"/>
    <mergeCell ref="O11:O12"/>
    <mergeCell ref="O13:O17"/>
    <mergeCell ref="O18:O23"/>
    <mergeCell ref="O24:O30"/>
    <mergeCell ref="B24:B30"/>
    <mergeCell ref="C24:C30"/>
    <mergeCell ref="D24:D30"/>
    <mergeCell ref="E24:E30"/>
    <mergeCell ref="F24:F30"/>
    <mergeCell ref="G24:G30"/>
    <mergeCell ref="F13:F17"/>
    <mergeCell ref="E13:E17"/>
    <mergeCell ref="D13:D17"/>
    <mergeCell ref="D4:D6"/>
    <mergeCell ref="E4:E6"/>
    <mergeCell ref="F4:F6"/>
    <mergeCell ref="F7:F10"/>
    <mergeCell ref="N18:N21"/>
    <mergeCell ref="O31:O34"/>
    <mergeCell ref="AI4:AI5"/>
    <mergeCell ref="AI15:AI17"/>
    <mergeCell ref="AI21:AI23"/>
    <mergeCell ref="AI24:AI26"/>
    <mergeCell ref="AI27:AI28"/>
    <mergeCell ref="AH27:AH28"/>
    <mergeCell ref="AH31:AH34"/>
    <mergeCell ref="R31:R34"/>
    <mergeCell ref="S31:S34"/>
    <mergeCell ref="T31:T34"/>
    <mergeCell ref="T24:T26"/>
    <mergeCell ref="Z15:Z17"/>
    <mergeCell ref="AA15:AA17"/>
    <mergeCell ref="AB15:AB17"/>
    <mergeCell ref="AC15:AC17"/>
    <mergeCell ref="AC11:AC12"/>
    <mergeCell ref="T21:T23"/>
    <mergeCell ref="AG7:AG10"/>
    <mergeCell ref="AG11:AG12"/>
    <mergeCell ref="AG15:AG17"/>
    <mergeCell ref="AG21:AG23"/>
    <mergeCell ref="AG24:AG26"/>
    <mergeCell ref="AG27:AG28"/>
    <mergeCell ref="B31:B34"/>
    <mergeCell ref="T27:T28"/>
    <mergeCell ref="Q31:Q34"/>
    <mergeCell ref="B7:B10"/>
    <mergeCell ref="B11:B12"/>
    <mergeCell ref="B13:B17"/>
    <mergeCell ref="AH4:AH5"/>
    <mergeCell ref="AH7:AH10"/>
    <mergeCell ref="AH11:AH12"/>
    <mergeCell ref="AH15:AH17"/>
    <mergeCell ref="AH21:AH23"/>
    <mergeCell ref="AH24:AH26"/>
    <mergeCell ref="T11:T12"/>
    <mergeCell ref="R15:R17"/>
    <mergeCell ref="S15:S17"/>
    <mergeCell ref="T15:T17"/>
    <mergeCell ref="R21:R23"/>
    <mergeCell ref="S21:S23"/>
    <mergeCell ref="Z21:Z23"/>
    <mergeCell ref="AA21:AA23"/>
    <mergeCell ref="AB21:AB23"/>
    <mergeCell ref="AC21:AC23"/>
    <mergeCell ref="E11:E12"/>
    <mergeCell ref="D11:D12"/>
    <mergeCell ref="E7:E10"/>
    <mergeCell ref="C7:C10"/>
    <mergeCell ref="C11:C12"/>
    <mergeCell ref="C13:C17"/>
    <mergeCell ref="G31:G34"/>
    <mergeCell ref="D7:D10"/>
    <mergeCell ref="Q21:Q23"/>
    <mergeCell ref="Q15:Q17"/>
    <mergeCell ref="G11:G12"/>
    <mergeCell ref="Q11:Q12"/>
    <mergeCell ref="F31:F34"/>
    <mergeCell ref="E31:E34"/>
    <mergeCell ref="D31:D34"/>
    <mergeCell ref="C31:C34"/>
    <mergeCell ref="F19:F23"/>
    <mergeCell ref="E19:E23"/>
    <mergeCell ref="D19:D23"/>
    <mergeCell ref="C19:C23"/>
    <mergeCell ref="G18:G23"/>
    <mergeCell ref="H18:H21"/>
    <mergeCell ref="I18:I21"/>
    <mergeCell ref="J18:J21"/>
    <mergeCell ref="K18:K21"/>
    <mergeCell ref="F11:F12"/>
    <mergeCell ref="L18:L21"/>
    <mergeCell ref="B19:B23"/>
    <mergeCell ref="Z31:Z34"/>
    <mergeCell ref="AA31:AA34"/>
    <mergeCell ref="AB31:AB34"/>
    <mergeCell ref="AC31:AC34"/>
    <mergeCell ref="R27:R28"/>
    <mergeCell ref="S27:S28"/>
    <mergeCell ref="I26:I27"/>
    <mergeCell ref="J26:J27"/>
    <mergeCell ref="K26:K27"/>
    <mergeCell ref="L26:L27"/>
    <mergeCell ref="Q27:Q28"/>
    <mergeCell ref="Z27:Z28"/>
    <mergeCell ref="AA27:AA28"/>
    <mergeCell ref="AB27:AB28"/>
    <mergeCell ref="AC27:AC28"/>
    <mergeCell ref="Q24:Q26"/>
    <mergeCell ref="Z24:Z26"/>
    <mergeCell ref="AA24:AA26"/>
    <mergeCell ref="AB24:AB26"/>
    <mergeCell ref="AC24:AC26"/>
    <mergeCell ref="R24:R26"/>
    <mergeCell ref="S24:S26"/>
    <mergeCell ref="G13:G17"/>
    <mergeCell ref="H13:H15"/>
    <mergeCell ref="I13:I15"/>
    <mergeCell ref="J13:J15"/>
    <mergeCell ref="K13:K15"/>
    <mergeCell ref="L13:L15"/>
    <mergeCell ref="Z11:Z12"/>
    <mergeCell ref="AA11:AA12"/>
    <mergeCell ref="P18:P21"/>
    <mergeCell ref="AB11:AB12"/>
    <mergeCell ref="R11:R12"/>
    <mergeCell ref="S11:S12"/>
    <mergeCell ref="G7:G10"/>
    <mergeCell ref="Q7:Q10"/>
    <mergeCell ref="Z7:Z10"/>
    <mergeCell ref="AA7:AA10"/>
    <mergeCell ref="AB7:AB10"/>
    <mergeCell ref="AC7:AC10"/>
    <mergeCell ref="Y7:Y10"/>
    <mergeCell ref="R7:R10"/>
    <mergeCell ref="S7:S10"/>
    <mergeCell ref="T7:T10"/>
    <mergeCell ref="X7:X10"/>
    <mergeCell ref="B2:AH2"/>
    <mergeCell ref="G4:G6"/>
    <mergeCell ref="H4:H5"/>
    <mergeCell ref="Z4:Z5"/>
    <mergeCell ref="AA4:AA5"/>
    <mergeCell ref="AB4:AB5"/>
    <mergeCell ref="AC4:AC5"/>
    <mergeCell ref="X4:X5"/>
    <mergeCell ref="Y4:Y5"/>
    <mergeCell ref="C4:C6"/>
    <mergeCell ref="Q4:Q5"/>
    <mergeCell ref="B4:B6"/>
    <mergeCell ref="R4:R5"/>
    <mergeCell ref="S4:S5"/>
    <mergeCell ref="T4:T5"/>
    <mergeCell ref="AG4:AG5"/>
    <mergeCell ref="AF4:AF5"/>
    <mergeCell ref="AF7:AF10"/>
    <mergeCell ref="AG31:AG34"/>
    <mergeCell ref="AD4:AD5"/>
    <mergeCell ref="AE4:AE5"/>
    <mergeCell ref="AD7:AD10"/>
    <mergeCell ref="AE7:AE10"/>
    <mergeCell ref="AD11:AD12"/>
    <mergeCell ref="AD31:AD34"/>
    <mergeCell ref="AE31:AE34"/>
    <mergeCell ref="AE11:AE12"/>
    <mergeCell ref="AE15:AE17"/>
    <mergeCell ref="AD15:AD17"/>
    <mergeCell ref="AD21:AD23"/>
    <mergeCell ref="AE21:AE23"/>
    <mergeCell ref="AD24:AD26"/>
    <mergeCell ref="AE24:AE26"/>
    <mergeCell ref="AD27:AD28"/>
    <mergeCell ref="AE27:AE28"/>
    <mergeCell ref="AF11:AF12"/>
    <mergeCell ref="AF15:AF17"/>
    <mergeCell ref="AF21:AF23"/>
    <mergeCell ref="AF24:AF26"/>
    <mergeCell ref="AF27:AF28"/>
    <mergeCell ref="AF31:AF3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Gráficos</vt:lpstr>
      </vt:variant>
      <vt:variant>
        <vt:i4>1</vt:i4>
      </vt:variant>
    </vt:vector>
  </HeadingPairs>
  <TitlesOfParts>
    <vt:vector size="2" baseType="lpstr">
      <vt:lpstr>PLAN 2021</vt:lpstr>
      <vt:lpstr>Gráfico1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IPCC</cp:lastModifiedBy>
  <dcterms:created xsi:type="dcterms:W3CDTF">2020-08-25T20:44:35Z</dcterms:created>
  <dcterms:modified xsi:type="dcterms:W3CDTF">2021-05-10T20:12:54Z</dcterms:modified>
</cp:coreProperties>
</file>